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codeName="Questa_cartella_di_lavoro" defaultThemeVersion="166925"/>
  <mc:AlternateContent xmlns:mc="http://schemas.openxmlformats.org/markup-compatibility/2006">
    <mc:Choice Requires="x15">
      <x15ac:absPath xmlns:x15ac="http://schemas.microsoft.com/office/spreadsheetml/2010/11/ac" url="/Users/andreaserpelloni/Documents/Spisal/2023 - 2024/SLC Scuole 2023/"/>
    </mc:Choice>
  </mc:AlternateContent>
  <xr:revisionPtr revIDLastSave="0" documentId="8_{209BED75-7495-3848-B16D-5E7599153CB1}" xr6:coauthVersionLast="47" xr6:coauthVersionMax="47" xr10:uidLastSave="{00000000-0000-0000-0000-000000000000}"/>
  <bookViews>
    <workbookView xWindow="0" yWindow="500" windowWidth="28800" windowHeight="17500" xr2:uid="{9BB5E1D4-CE61-4348-9124-6D732EA4FB56}"/>
  </bookViews>
  <sheets>
    <sheet name="Istruzioni" sheetId="15" r:id="rId1"/>
    <sheet name="Intestazione" sheetId="13" r:id="rId2"/>
    <sheet name="Inserimento Dati" sheetId="14" r:id="rId3"/>
    <sheet name="Griglia Dati Oggettivi" sheetId="2" r:id="rId4"/>
    <sheet name="A - Ambiente di Lavoro" sheetId="4" r:id="rId5"/>
    <sheet name="B - Contesto del lavoro" sheetId="5" r:id="rId6"/>
    <sheet name="C1 - Insegnanti" sheetId="6" r:id="rId7"/>
    <sheet name="C2 - Amministrativi" sheetId="7" r:id="rId8"/>
    <sheet name="C3 - Ausiliari" sheetId="8" r:id="rId9"/>
    <sheet name="C4 - Tecnici" sheetId="9" r:id="rId10"/>
    <sheet name="C5 - Coordinatori" sheetId="10" r:id="rId11"/>
    <sheet name="Risultati" sheetId="11" r:id="rId12"/>
    <sheet name="dati" sheetId="12" r:id="rId13"/>
    <sheet name="Risultati 2" sheetId="16" r:id="rId14"/>
    <sheet name="dati 2" sheetId="17" r:id="rId15"/>
  </sheets>
  <definedNames>
    <definedName name="_xlnm.Print_Area" localSheetId="4">'A - Ambiente di Lavoro'!$A$1:$W$70</definedName>
    <definedName name="_xlnm.Print_Area" localSheetId="5">'B - Contesto del lavoro'!$A$1:$W$77</definedName>
    <definedName name="_xlnm.Print_Area" localSheetId="6">'C1 - Insegnanti'!$A$1:$W$79</definedName>
    <definedName name="_xlnm.Print_Area" localSheetId="7">'C2 - Amministrativi'!$A$1:$W$77</definedName>
    <definedName name="_xlnm.Print_Area" localSheetId="8">'C3 - Ausiliari'!$A$1:$W$72</definedName>
    <definedName name="_xlnm.Print_Area" localSheetId="9">'C4 - Tecnici'!$A$1:$W$86</definedName>
    <definedName name="_xlnm.Print_Area" localSheetId="10">'C5 - Coordinatori'!$A$1:$W$82</definedName>
    <definedName name="_xlnm.Print_Area" localSheetId="3">'Griglia Dati Oggettivi'!$A$1:$AC$107</definedName>
    <definedName name="_xlnm.Print_Area" localSheetId="2">'Inserimento Dati'!$A$1:$E$27</definedName>
    <definedName name="_xlnm.Print_Area" localSheetId="1">Intestazione!$A$1:$E$41</definedName>
    <definedName name="_xlnm.Print_Area" localSheetId="11">Risultati!$A$1:$J$92</definedName>
    <definedName name="_xlnm.Print_Area" localSheetId="13">'Risultati 2'!$A$4:$J$95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5" i="2" l="1"/>
  <c r="N85" i="2"/>
  <c r="K88" i="2"/>
  <c r="K85" i="2"/>
  <c r="Q81" i="2"/>
  <c r="N81" i="2"/>
  <c r="K81" i="2"/>
  <c r="K73" i="2"/>
  <c r="Q70" i="2"/>
  <c r="N70" i="2"/>
  <c r="K70" i="2"/>
  <c r="K95" i="2"/>
  <c r="Q92" i="2"/>
  <c r="N92" i="2"/>
  <c r="K92" i="2"/>
  <c r="H3" i="17"/>
  <c r="G3" i="17"/>
  <c r="F3" i="17"/>
  <c r="E3" i="17"/>
  <c r="D3" i="17"/>
  <c r="C3" i="17"/>
  <c r="B3" i="17"/>
  <c r="A3" i="17"/>
  <c r="Q52" i="10"/>
  <c r="U5" i="2"/>
  <c r="Q35" i="2" s="1"/>
  <c r="C41" i="14"/>
  <c r="B41" i="14"/>
  <c r="M14" i="2" s="1"/>
  <c r="AE14" i="2" s="1"/>
  <c r="Y3" i="12" s="1"/>
  <c r="C33" i="14"/>
  <c r="B33" i="14"/>
  <c r="H3" i="12"/>
  <c r="G3" i="12"/>
  <c r="F3" i="12"/>
  <c r="E3" i="12"/>
  <c r="B3" i="12"/>
  <c r="F50" i="14"/>
  <c r="E50" i="14" s="1"/>
  <c r="T102" i="2" s="1"/>
  <c r="AH100" i="2" s="1"/>
  <c r="F49" i="14"/>
  <c r="E49" i="14" s="1"/>
  <c r="T99" i="2" s="1"/>
  <c r="AH97" i="2" s="1"/>
  <c r="V3" i="12"/>
  <c r="U3" i="12"/>
  <c r="C45" i="14"/>
  <c r="Q18" i="2" s="1"/>
  <c r="AF18" i="2" s="1"/>
  <c r="AH3" i="12" s="1"/>
  <c r="C44" i="14"/>
  <c r="Q17" i="2" s="1"/>
  <c r="B45" i="14"/>
  <c r="M18" i="2" s="1"/>
  <c r="AE18" i="2" s="1"/>
  <c r="AG3" i="12" s="1"/>
  <c r="B44" i="14"/>
  <c r="M17" i="2" s="1"/>
  <c r="AE17" i="2" s="1"/>
  <c r="AE3" i="12" s="1"/>
  <c r="C43" i="14"/>
  <c r="Q16" i="2" s="1"/>
  <c r="AF16" i="2" s="1"/>
  <c r="AD3" i="12" s="1"/>
  <c r="C42" i="14"/>
  <c r="Q15" i="2" s="1"/>
  <c r="B43" i="14"/>
  <c r="M16" i="2" s="1"/>
  <c r="Q88" i="2" s="1"/>
  <c r="B42" i="14"/>
  <c r="M15" i="2" s="1"/>
  <c r="Q14" i="2"/>
  <c r="AF14" i="2" s="1"/>
  <c r="Z3" i="12" s="1"/>
  <c r="B39" i="14"/>
  <c r="M12" i="2" s="1"/>
  <c r="AE12" i="2" s="1"/>
  <c r="W3" i="12" s="1"/>
  <c r="B40" i="14"/>
  <c r="M13" i="2" s="1"/>
  <c r="AE13" i="2" s="1"/>
  <c r="C40" i="14"/>
  <c r="Q13" i="2" s="1"/>
  <c r="AF13" i="2" s="1"/>
  <c r="C39" i="14"/>
  <c r="Q12" i="2" s="1"/>
  <c r="AF12" i="2" s="1"/>
  <c r="X3" i="12" s="1"/>
  <c r="N95" i="2" l="1"/>
  <c r="Q95" i="2"/>
  <c r="N88" i="2"/>
  <c r="Q73" i="2"/>
  <c r="N73" i="2"/>
  <c r="N35" i="2"/>
  <c r="AE15" i="2"/>
  <c r="AA3" i="12" s="1"/>
  <c r="S21" i="2"/>
  <c r="AH21" i="2" s="1"/>
  <c r="AL3" i="12" s="1"/>
  <c r="S22" i="2"/>
  <c r="AH22" i="2" s="1"/>
  <c r="AP3" i="12" s="1"/>
  <c r="D50" i="14"/>
  <c r="B50" i="14"/>
  <c r="C50" i="14"/>
  <c r="B49" i="14"/>
  <c r="C49" i="14"/>
  <c r="D49" i="14"/>
  <c r="AE16" i="2"/>
  <c r="AC3" i="12" s="1"/>
  <c r="AF15" i="2"/>
  <c r="AB3" i="12" s="1"/>
  <c r="AF17" i="2"/>
  <c r="AF3" i="12" s="1"/>
  <c r="N99" i="2" l="1"/>
  <c r="AF97" i="2" s="1"/>
  <c r="K21" i="2"/>
  <c r="AF21" i="2" s="1"/>
  <c r="AJ3" i="12" s="1"/>
  <c r="K99" i="2"/>
  <c r="AE97" i="2" s="1"/>
  <c r="G21" i="2"/>
  <c r="AE21" i="2" s="1"/>
  <c r="AI3" i="12" s="1"/>
  <c r="N102" i="2"/>
  <c r="AF100" i="2" s="1"/>
  <c r="K22" i="2"/>
  <c r="AF22" i="2" s="1"/>
  <c r="AN3" i="12" s="1"/>
  <c r="K102" i="2"/>
  <c r="AE100" i="2" s="1"/>
  <c r="G22" i="2"/>
  <c r="AE22" i="2" s="1"/>
  <c r="AM3" i="12" s="1"/>
  <c r="Q99" i="2"/>
  <c r="AG97" i="2" s="1"/>
  <c r="O21" i="2"/>
  <c r="AG21" i="2" s="1"/>
  <c r="AK3" i="12" s="1"/>
  <c r="Q102" i="2"/>
  <c r="AG100" i="2" s="1"/>
  <c r="O22" i="2"/>
  <c r="AG22" i="2" s="1"/>
  <c r="AO3" i="12" s="1"/>
  <c r="C37" i="14"/>
  <c r="X9" i="2" s="1"/>
  <c r="AF9" i="2" s="1"/>
  <c r="T3" i="12" s="1"/>
  <c r="B37" i="14"/>
  <c r="U9" i="2" s="1"/>
  <c r="AE9" i="2" s="1"/>
  <c r="S3" i="12" s="1"/>
  <c r="C36" i="14"/>
  <c r="X8" i="2" s="1"/>
  <c r="B36" i="14"/>
  <c r="U8" i="2" s="1"/>
  <c r="AE8" i="2" s="1"/>
  <c r="Q3" i="12" s="1"/>
  <c r="C35" i="14"/>
  <c r="X7" i="2" s="1"/>
  <c r="AF7" i="2" s="1"/>
  <c r="P3" i="12" s="1"/>
  <c r="B35" i="14"/>
  <c r="U7" i="2" s="1"/>
  <c r="C34" i="14"/>
  <c r="X6" i="2" s="1"/>
  <c r="B34" i="14"/>
  <c r="U6" i="2" s="1"/>
  <c r="X5" i="2"/>
  <c r="C32" i="14"/>
  <c r="X4" i="2" s="1"/>
  <c r="AF4" i="2" s="1"/>
  <c r="J3" i="12" s="1"/>
  <c r="B32" i="14"/>
  <c r="U4" i="2" s="1"/>
  <c r="AB23" i="5"/>
  <c r="AA23" i="5"/>
  <c r="Z23" i="5"/>
  <c r="Y23" i="5"/>
  <c r="D3" i="12"/>
  <c r="C3" i="12"/>
  <c r="A3" i="12"/>
  <c r="AB43" i="10"/>
  <c r="AA43" i="10"/>
  <c r="Z43" i="10"/>
  <c r="Y43" i="10"/>
  <c r="AB48" i="10"/>
  <c r="AA48" i="10"/>
  <c r="Z48" i="10"/>
  <c r="Y48" i="10"/>
  <c r="AB37" i="9"/>
  <c r="AA37" i="9"/>
  <c r="Z37" i="9"/>
  <c r="Y37" i="9"/>
  <c r="AB32" i="9"/>
  <c r="AA32" i="9"/>
  <c r="Z32" i="9"/>
  <c r="Y32" i="9"/>
  <c r="AB27" i="9"/>
  <c r="AA27" i="9"/>
  <c r="Z27" i="9"/>
  <c r="Y27" i="9"/>
  <c r="AB22" i="9"/>
  <c r="AA22" i="9"/>
  <c r="Z22" i="9"/>
  <c r="Y22" i="9"/>
  <c r="AB12" i="9"/>
  <c r="AA12" i="9"/>
  <c r="Z12" i="9"/>
  <c r="Y12" i="9"/>
  <c r="AB7" i="9"/>
  <c r="AA7" i="9"/>
  <c r="AB38" i="8"/>
  <c r="AA38" i="8"/>
  <c r="Z38" i="8"/>
  <c r="Y38" i="8"/>
  <c r="Y33" i="8"/>
  <c r="Z33" i="8"/>
  <c r="AA33" i="8"/>
  <c r="AB33" i="8"/>
  <c r="AB23" i="8"/>
  <c r="AA23" i="8"/>
  <c r="Z23" i="8"/>
  <c r="Y23" i="8"/>
  <c r="AB38" i="10"/>
  <c r="AA38" i="10"/>
  <c r="Z38" i="10"/>
  <c r="Y38" i="10"/>
  <c r="AB33" i="10"/>
  <c r="AA33" i="10"/>
  <c r="Z33" i="10"/>
  <c r="Y33" i="10"/>
  <c r="AB28" i="10"/>
  <c r="AA28" i="10"/>
  <c r="Z28" i="10"/>
  <c r="Y28" i="10"/>
  <c r="AB23" i="10"/>
  <c r="AA23" i="10"/>
  <c r="Z23" i="10"/>
  <c r="Y23" i="10"/>
  <c r="AB18" i="10"/>
  <c r="AA18" i="10"/>
  <c r="Z18" i="10"/>
  <c r="Y18" i="10"/>
  <c r="AB13" i="10"/>
  <c r="AA13" i="10"/>
  <c r="Z13" i="10"/>
  <c r="Y13" i="10"/>
  <c r="AB8" i="10"/>
  <c r="AA8" i="10"/>
  <c r="Z8" i="10"/>
  <c r="Y8" i="10"/>
  <c r="AB52" i="9"/>
  <c r="AA52" i="9"/>
  <c r="Z52" i="9"/>
  <c r="Y52" i="9"/>
  <c r="AB47" i="9"/>
  <c r="AA47" i="9"/>
  <c r="Z47" i="9"/>
  <c r="Y47" i="9"/>
  <c r="AB42" i="9"/>
  <c r="AA42" i="9"/>
  <c r="Z42" i="9"/>
  <c r="Y42" i="9"/>
  <c r="AB17" i="9"/>
  <c r="AA17" i="9"/>
  <c r="Z17" i="9"/>
  <c r="Y17" i="9"/>
  <c r="Z7" i="9"/>
  <c r="Y7" i="9"/>
  <c r="AB28" i="8"/>
  <c r="AA28" i="8"/>
  <c r="Z28" i="8"/>
  <c r="Y28" i="8"/>
  <c r="AB18" i="8"/>
  <c r="AA18" i="8"/>
  <c r="Z18" i="8"/>
  <c r="Y18" i="8"/>
  <c r="AB13" i="8"/>
  <c r="AA13" i="8"/>
  <c r="Z13" i="8"/>
  <c r="Y13" i="8"/>
  <c r="AB8" i="8"/>
  <c r="AA8" i="8"/>
  <c r="Z8" i="8"/>
  <c r="Y8" i="8"/>
  <c r="AB43" i="7"/>
  <c r="AA43" i="7"/>
  <c r="Z43" i="7"/>
  <c r="Y43" i="7"/>
  <c r="AB33" i="7"/>
  <c r="AA33" i="7"/>
  <c r="Z33" i="7"/>
  <c r="Y33" i="7"/>
  <c r="AB28" i="7"/>
  <c r="AA28" i="7"/>
  <c r="Z28" i="7"/>
  <c r="Y28" i="7"/>
  <c r="AB18" i="7"/>
  <c r="AA18" i="7"/>
  <c r="Z18" i="7"/>
  <c r="Y18" i="7"/>
  <c r="AB13" i="7"/>
  <c r="AA13" i="7"/>
  <c r="Z13" i="7"/>
  <c r="Y13" i="7"/>
  <c r="AB38" i="7"/>
  <c r="AA38" i="7"/>
  <c r="Z38" i="7"/>
  <c r="Y38" i="7"/>
  <c r="AB23" i="7"/>
  <c r="AA23" i="7"/>
  <c r="Z23" i="7"/>
  <c r="Y23" i="7"/>
  <c r="AB8" i="7"/>
  <c r="AA8" i="7"/>
  <c r="Z8" i="7"/>
  <c r="Y8" i="7"/>
  <c r="AB48" i="6"/>
  <c r="AA48" i="6"/>
  <c r="Z48" i="6"/>
  <c r="Y48" i="6"/>
  <c r="AB43" i="6"/>
  <c r="AA43" i="6"/>
  <c r="Z43" i="6"/>
  <c r="Y43" i="6"/>
  <c r="AB38" i="6"/>
  <c r="AA38" i="6"/>
  <c r="Z38" i="6"/>
  <c r="Y38" i="6"/>
  <c r="AB33" i="6"/>
  <c r="AA33" i="6"/>
  <c r="Z33" i="6"/>
  <c r="Y33" i="6"/>
  <c r="AB18" i="6"/>
  <c r="AA18" i="6"/>
  <c r="Z18" i="6"/>
  <c r="Y18" i="6"/>
  <c r="AB23" i="6"/>
  <c r="AA23" i="6"/>
  <c r="Z23" i="6"/>
  <c r="Y23" i="6"/>
  <c r="AB53" i="6"/>
  <c r="AA53" i="6"/>
  <c r="Z53" i="6"/>
  <c r="Y53" i="6"/>
  <c r="AB28" i="6"/>
  <c r="AA28" i="6"/>
  <c r="Z28" i="6"/>
  <c r="Y28" i="6"/>
  <c r="AB13" i="6"/>
  <c r="AA13" i="6"/>
  <c r="Z13" i="6"/>
  <c r="Y13" i="6"/>
  <c r="AB8" i="6"/>
  <c r="AA8" i="6"/>
  <c r="Z8" i="6"/>
  <c r="Y8" i="6"/>
  <c r="AB38" i="5"/>
  <c r="AA38" i="5"/>
  <c r="Z38" i="5"/>
  <c r="Y38" i="5"/>
  <c r="AB8" i="5"/>
  <c r="AA8" i="5"/>
  <c r="Z8" i="5"/>
  <c r="Y8" i="5"/>
  <c r="AB43" i="5"/>
  <c r="AA43" i="5"/>
  <c r="Z43" i="5"/>
  <c r="Y43" i="5"/>
  <c r="AB33" i="5"/>
  <c r="AA33" i="5"/>
  <c r="Z33" i="5"/>
  <c r="Y33" i="5"/>
  <c r="AB28" i="5"/>
  <c r="AA28" i="5"/>
  <c r="Z28" i="5"/>
  <c r="Y28" i="5"/>
  <c r="AB18" i="5"/>
  <c r="AA18" i="5"/>
  <c r="Z18" i="5"/>
  <c r="Y18" i="5"/>
  <c r="AB13" i="5"/>
  <c r="AA13" i="5"/>
  <c r="Z13" i="5"/>
  <c r="Y13" i="5"/>
  <c r="AB43" i="4"/>
  <c r="AA43" i="4"/>
  <c r="Z43" i="4"/>
  <c r="Y43" i="4"/>
  <c r="AB38" i="4"/>
  <c r="AA38" i="4"/>
  <c r="Z38" i="4"/>
  <c r="Y38" i="4"/>
  <c r="AB33" i="4"/>
  <c r="AA33" i="4"/>
  <c r="Z33" i="4"/>
  <c r="Y33" i="4"/>
  <c r="AB28" i="4"/>
  <c r="AA28" i="4"/>
  <c r="Z28" i="4"/>
  <c r="Y28" i="4"/>
  <c r="AB23" i="4"/>
  <c r="AA23" i="4"/>
  <c r="Z23" i="4"/>
  <c r="Y23" i="4"/>
  <c r="AB18" i="4"/>
  <c r="AA18" i="4"/>
  <c r="Z18" i="4"/>
  <c r="Y18" i="4"/>
  <c r="AB13" i="4"/>
  <c r="AA13" i="4"/>
  <c r="Z13" i="4"/>
  <c r="Y13" i="4"/>
  <c r="AB8" i="4"/>
  <c r="AA8" i="4"/>
  <c r="Z8" i="4"/>
  <c r="Y8" i="4"/>
  <c r="AG95" i="2"/>
  <c r="AF95" i="2"/>
  <c r="AE95" i="2"/>
  <c r="AG92" i="2"/>
  <c r="AF92" i="2"/>
  <c r="AE92" i="2"/>
  <c r="AG88" i="2"/>
  <c r="AF88" i="2"/>
  <c r="AE88" i="2"/>
  <c r="AG85" i="2"/>
  <c r="AF85" i="2"/>
  <c r="AE85" i="2"/>
  <c r="AG81" i="2"/>
  <c r="AF81" i="2"/>
  <c r="AE81" i="2"/>
  <c r="AG73" i="2"/>
  <c r="AF73" i="2"/>
  <c r="AE73" i="2"/>
  <c r="AG70" i="2"/>
  <c r="AF70" i="2"/>
  <c r="AE70" i="2"/>
  <c r="AI97" i="2" l="1"/>
  <c r="W97" i="2" s="1"/>
  <c r="AI100" i="2"/>
  <c r="AJ100" i="2" s="1"/>
  <c r="W100" i="2"/>
  <c r="AJ97" i="2"/>
  <c r="AC37" i="9"/>
  <c r="Q35" i="9" s="1"/>
  <c r="AE35" i="9" s="1"/>
  <c r="AC27" i="9"/>
  <c r="Q25" i="9" s="1"/>
  <c r="AE25" i="9" s="1"/>
  <c r="AC12" i="9"/>
  <c r="Q10" i="9" s="1"/>
  <c r="AE10" i="9" s="1"/>
  <c r="AC28" i="5"/>
  <c r="Q26" i="5" s="1"/>
  <c r="AE26" i="5" s="1"/>
  <c r="AC48" i="10"/>
  <c r="Q46" i="10" s="1"/>
  <c r="AE46" i="10" s="1"/>
  <c r="AC23" i="5"/>
  <c r="AC8" i="5"/>
  <c r="Q6" i="5" s="1"/>
  <c r="AE6" i="5" s="1"/>
  <c r="AC28" i="4"/>
  <c r="Q26" i="4" s="1"/>
  <c r="AD26" i="4" s="1"/>
  <c r="AC38" i="4"/>
  <c r="Q36" i="4" s="1"/>
  <c r="AD36" i="4" s="1"/>
  <c r="AC13" i="4"/>
  <c r="Q11" i="4" s="1"/>
  <c r="AD11" i="4" s="1"/>
  <c r="AC43" i="10"/>
  <c r="Q41" i="10" s="1"/>
  <c r="AE41" i="10" s="1"/>
  <c r="AC33" i="4"/>
  <c r="Q31" i="4" s="1"/>
  <c r="AD31" i="4" s="1"/>
  <c r="N49" i="2"/>
  <c r="AF49" i="2" s="1"/>
  <c r="AE7" i="2"/>
  <c r="O3" i="12" s="1"/>
  <c r="K59" i="2"/>
  <c r="AE59" i="2" s="1"/>
  <c r="AF8" i="2"/>
  <c r="R3" i="12" s="1"/>
  <c r="K38" i="2"/>
  <c r="AE38" i="2" s="1"/>
  <c r="AF5" i="2"/>
  <c r="L3" i="12" s="1"/>
  <c r="Q42" i="2"/>
  <c r="AG42" i="2" s="1"/>
  <c r="AE6" i="2"/>
  <c r="M3" i="12" s="1"/>
  <c r="N28" i="2"/>
  <c r="AF28" i="2" s="1"/>
  <c r="AE4" i="2"/>
  <c r="I3" i="12" s="1"/>
  <c r="K35" i="2"/>
  <c r="AE35" i="2" s="1"/>
  <c r="AE5" i="2"/>
  <c r="K3" i="12" s="1"/>
  <c r="Q45" i="2"/>
  <c r="AG45" i="2" s="1"/>
  <c r="AF6" i="2"/>
  <c r="N3" i="12" s="1"/>
  <c r="N63" i="2"/>
  <c r="AF63" i="2" s="1"/>
  <c r="K63" i="2"/>
  <c r="AE63" i="2" s="1"/>
  <c r="K56" i="2"/>
  <c r="AE56" i="2" s="1"/>
  <c r="Q56" i="2"/>
  <c r="AG56" i="2" s="1"/>
  <c r="N56" i="2"/>
  <c r="AF56" i="2" s="1"/>
  <c r="Q66" i="2"/>
  <c r="AG66" i="2" s="1"/>
  <c r="N66" i="2"/>
  <c r="AF66" i="2" s="1"/>
  <c r="K66" i="2"/>
  <c r="AE66" i="2" s="1"/>
  <c r="K31" i="2"/>
  <c r="AE31" i="2" s="1"/>
  <c r="Q31" i="2"/>
  <c r="AG31" i="2" s="1"/>
  <c r="N31" i="2"/>
  <c r="AF31" i="2" s="1"/>
  <c r="Q52" i="2"/>
  <c r="AG52" i="2" s="1"/>
  <c r="N52" i="2"/>
  <c r="AF52" i="2" s="1"/>
  <c r="K52" i="2"/>
  <c r="AE52" i="2" s="1"/>
  <c r="N42" i="2"/>
  <c r="AF42" i="2" s="1"/>
  <c r="Q49" i="2"/>
  <c r="AG49" i="2" s="1"/>
  <c r="N59" i="2"/>
  <c r="AF59" i="2" s="1"/>
  <c r="Q59" i="2"/>
  <c r="AG59" i="2" s="1"/>
  <c r="Q63" i="2"/>
  <c r="AG63" i="2" s="1"/>
  <c r="K49" i="2"/>
  <c r="AE49" i="2" s="1"/>
  <c r="K42" i="2"/>
  <c r="AE42" i="2" s="1"/>
  <c r="Q28" i="2"/>
  <c r="AG28" i="2" s="1"/>
  <c r="N38" i="2"/>
  <c r="AF38" i="2" s="1"/>
  <c r="Q38" i="2"/>
  <c r="AG38" i="2" s="1"/>
  <c r="AF35" i="2"/>
  <c r="AG35" i="2"/>
  <c r="K45" i="2"/>
  <c r="AE45" i="2" s="1"/>
  <c r="K28" i="2"/>
  <c r="AE28" i="2" s="1"/>
  <c r="N45" i="2"/>
  <c r="AF45" i="2" s="1"/>
  <c r="AC43" i="5"/>
  <c r="Q41" i="5" s="1"/>
  <c r="AE41" i="5" s="1"/>
  <c r="AC38" i="5"/>
  <c r="Q36" i="5" s="1"/>
  <c r="AE36" i="5" s="1"/>
  <c r="Q21" i="5"/>
  <c r="AE21" i="5" s="1"/>
  <c r="AC18" i="5"/>
  <c r="Q16" i="5" s="1"/>
  <c r="AE16" i="5" s="1"/>
  <c r="AC23" i="4"/>
  <c r="Q21" i="4" s="1"/>
  <c r="AD21" i="4" s="1"/>
  <c r="AC8" i="10"/>
  <c r="Q6" i="10" s="1"/>
  <c r="AE6" i="10" s="1"/>
  <c r="AC13" i="10"/>
  <c r="Q11" i="10" s="1"/>
  <c r="AE11" i="10" s="1"/>
  <c r="AC33" i="10"/>
  <c r="Q31" i="10" s="1"/>
  <c r="AE31" i="10" s="1"/>
  <c r="AC28" i="10"/>
  <c r="Q26" i="10" s="1"/>
  <c r="AE26" i="10" s="1"/>
  <c r="AC38" i="10"/>
  <c r="Q36" i="10" s="1"/>
  <c r="AE36" i="10" s="1"/>
  <c r="AC23" i="10"/>
  <c r="Q21" i="10" s="1"/>
  <c r="AE21" i="10" s="1"/>
  <c r="AC18" i="10"/>
  <c r="Q16" i="10" s="1"/>
  <c r="AE16" i="10" s="1"/>
  <c r="AC18" i="6"/>
  <c r="Q16" i="6" s="1"/>
  <c r="AE16" i="6" s="1"/>
  <c r="AC13" i="6"/>
  <c r="Q11" i="6" s="1"/>
  <c r="AE11" i="6" s="1"/>
  <c r="AC43" i="7"/>
  <c r="Q41" i="7" s="1"/>
  <c r="AF41" i="7" s="1"/>
  <c r="AC28" i="7"/>
  <c r="Q26" i="7" s="1"/>
  <c r="AF26" i="7" s="1"/>
  <c r="AC13" i="7"/>
  <c r="Q11" i="7" s="1"/>
  <c r="AF11" i="7" s="1"/>
  <c r="AC23" i="8"/>
  <c r="Q21" i="8" s="1"/>
  <c r="AG21" i="8" s="1"/>
  <c r="AC47" i="9"/>
  <c r="Q45" i="9" s="1"/>
  <c r="AE45" i="9" s="1"/>
  <c r="AC32" i="9"/>
  <c r="Q30" i="9" s="1"/>
  <c r="AE30" i="9" s="1"/>
  <c r="AC52" i="9"/>
  <c r="Q50" i="9" s="1"/>
  <c r="AE50" i="9" s="1"/>
  <c r="AC22" i="9"/>
  <c r="Q20" i="9" s="1"/>
  <c r="AE20" i="9" s="1"/>
  <c r="AC17" i="9"/>
  <c r="Q15" i="9" s="1"/>
  <c r="AE15" i="9" s="1"/>
  <c r="AC7" i="9"/>
  <c r="Q5" i="9" s="1"/>
  <c r="AE5" i="9" s="1"/>
  <c r="AC42" i="9"/>
  <c r="Q40" i="9" s="1"/>
  <c r="AE40" i="9" s="1"/>
  <c r="AC33" i="8"/>
  <c r="Q31" i="8" s="1"/>
  <c r="AG31" i="8" s="1"/>
  <c r="AC38" i="8"/>
  <c r="Q36" i="8" s="1"/>
  <c r="AG36" i="8" s="1"/>
  <c r="AC28" i="8"/>
  <c r="Q26" i="8" s="1"/>
  <c r="AG26" i="8" s="1"/>
  <c r="AC8" i="8"/>
  <c r="Q6" i="8" s="1"/>
  <c r="AG6" i="8" s="1"/>
  <c r="AC13" i="8"/>
  <c r="Q11" i="8" s="1"/>
  <c r="AG11" i="8" s="1"/>
  <c r="AC18" i="8"/>
  <c r="Q16" i="8" s="1"/>
  <c r="AG16" i="8" s="1"/>
  <c r="AC8" i="7"/>
  <c r="Q6" i="7" s="1"/>
  <c r="AF6" i="7" s="1"/>
  <c r="AC38" i="7"/>
  <c r="Q36" i="7" s="1"/>
  <c r="AF36" i="7" s="1"/>
  <c r="AC23" i="7"/>
  <c r="Q21" i="7" s="1"/>
  <c r="AF21" i="7" s="1"/>
  <c r="AC33" i="7"/>
  <c r="Q31" i="7" s="1"/>
  <c r="AF31" i="7" s="1"/>
  <c r="AC18" i="7"/>
  <c r="Q16" i="7" s="1"/>
  <c r="AF16" i="7" s="1"/>
  <c r="AC48" i="6"/>
  <c r="Q46" i="6" s="1"/>
  <c r="AE46" i="6" s="1"/>
  <c r="AC43" i="6"/>
  <c r="Q41" i="6" s="1"/>
  <c r="AE41" i="6" s="1"/>
  <c r="AC33" i="6"/>
  <c r="Q31" i="6" s="1"/>
  <c r="AE31" i="6" s="1"/>
  <c r="AC53" i="6"/>
  <c r="Q51" i="6" s="1"/>
  <c r="AE51" i="6" s="1"/>
  <c r="AC38" i="6"/>
  <c r="Q36" i="6" s="1"/>
  <c r="AE36" i="6" s="1"/>
  <c r="AC23" i="6"/>
  <c r="Q21" i="6" s="1"/>
  <c r="AE21" i="6" s="1"/>
  <c r="AC28" i="6"/>
  <c r="Q26" i="6" s="1"/>
  <c r="AE26" i="6" s="1"/>
  <c r="AC8" i="6"/>
  <c r="Q6" i="6" s="1"/>
  <c r="AE6" i="6" s="1"/>
  <c r="AC13" i="5"/>
  <c r="Q11" i="5" s="1"/>
  <c r="AE11" i="5" s="1"/>
  <c r="AC33" i="5"/>
  <c r="Q31" i="5" s="1"/>
  <c r="AE31" i="5" s="1"/>
  <c r="AC43" i="4"/>
  <c r="Q41" i="4" s="1"/>
  <c r="AD41" i="4" s="1"/>
  <c r="AC18" i="4"/>
  <c r="Q16" i="4" s="1"/>
  <c r="AD16" i="4" s="1"/>
  <c r="AC8" i="4"/>
  <c r="Q6" i="4" s="1"/>
  <c r="AD6" i="4" s="1"/>
  <c r="AH85" i="2"/>
  <c r="T83" i="2" s="1"/>
  <c r="AJ85" i="2" s="1"/>
  <c r="BF3" i="12" s="1"/>
  <c r="AH81" i="2"/>
  <c r="T79" i="2" s="1"/>
  <c r="AJ81" i="2" s="1"/>
  <c r="BE3" i="12" s="1"/>
  <c r="AH92" i="2"/>
  <c r="T90" i="2" s="1"/>
  <c r="AJ92" i="2" s="1"/>
  <c r="BH3" i="12" s="1"/>
  <c r="AH95" i="2"/>
  <c r="T93" i="2" s="1"/>
  <c r="AH88" i="2"/>
  <c r="T86" i="2" s="1"/>
  <c r="AJ88" i="2" s="1"/>
  <c r="BG3" i="12" s="1"/>
  <c r="AH70" i="2"/>
  <c r="T68" i="2" s="1"/>
  <c r="AJ70" i="2" s="1"/>
  <c r="AH73" i="2"/>
  <c r="T71" i="2" s="1"/>
  <c r="AJ73" i="2" s="1"/>
  <c r="BD3" i="12" s="1"/>
  <c r="AJ95" i="2" l="1"/>
  <c r="BI3" i="12" s="1"/>
  <c r="DZ3" i="12"/>
  <c r="CR3" i="17"/>
  <c r="DX3" i="12"/>
  <c r="CP3" i="17"/>
  <c r="DW3" i="12"/>
  <c r="CO3" i="17"/>
  <c r="DV3" i="12"/>
  <c r="CN3" i="17"/>
  <c r="DU3" i="12"/>
  <c r="CM3" i="17"/>
  <c r="DT3" i="12"/>
  <c r="CL3" i="17"/>
  <c r="DS3" i="12"/>
  <c r="CK3" i="17"/>
  <c r="DR3" i="12"/>
  <c r="CJ3" i="17"/>
  <c r="DQ3" i="12"/>
  <c r="CI3" i="17"/>
  <c r="DO3" i="12"/>
  <c r="CG3" i="17"/>
  <c r="DN3" i="12"/>
  <c r="CF3" i="17"/>
  <c r="DM3" i="12"/>
  <c r="CE3" i="17"/>
  <c r="DL3" i="12"/>
  <c r="CD3" i="17"/>
  <c r="DK3" i="12"/>
  <c r="CC3" i="17"/>
  <c r="DJ3" i="12"/>
  <c r="CB3" i="17"/>
  <c r="DI3" i="12"/>
  <c r="CA3" i="17"/>
  <c r="DH3" i="12"/>
  <c r="BZ3" i="17"/>
  <c r="DG3" i="12"/>
  <c r="BY3" i="17"/>
  <c r="DF3" i="12"/>
  <c r="BX3" i="17"/>
  <c r="DD3" i="12"/>
  <c r="BV3" i="17"/>
  <c r="DC3" i="12"/>
  <c r="BU3" i="17"/>
  <c r="DB3" i="12"/>
  <c r="BT3" i="17"/>
  <c r="DA3" i="12"/>
  <c r="BS3" i="17"/>
  <c r="CZ3" i="12"/>
  <c r="BR3" i="17"/>
  <c r="CY3" i="12"/>
  <c r="BQ3" i="17"/>
  <c r="CX3" i="12"/>
  <c r="BP3" i="17"/>
  <c r="CV3" i="12"/>
  <c r="BN3" i="17"/>
  <c r="CU3" i="12"/>
  <c r="BM3" i="17"/>
  <c r="CT3" i="12"/>
  <c r="BL3" i="17"/>
  <c r="CS3" i="12"/>
  <c r="BK3" i="17"/>
  <c r="CR3" i="12"/>
  <c r="BJ3" i="17"/>
  <c r="CQ3" i="12"/>
  <c r="BI3" i="17"/>
  <c r="CP3" i="12"/>
  <c r="BH3" i="17"/>
  <c r="CO3" i="12"/>
  <c r="BG3" i="17"/>
  <c r="CG3" i="12"/>
  <c r="AY3" i="17"/>
  <c r="CK3" i="12"/>
  <c r="BC3" i="17"/>
  <c r="CM3" i="12"/>
  <c r="BE3" i="17"/>
  <c r="CL3" i="12"/>
  <c r="BD3" i="17"/>
  <c r="CJ3" i="12"/>
  <c r="BB3" i="17"/>
  <c r="CI3" i="12"/>
  <c r="BA3" i="17"/>
  <c r="CH3" i="12"/>
  <c r="AZ3" i="17"/>
  <c r="CF3" i="12"/>
  <c r="AX3" i="17"/>
  <c r="CE3" i="12"/>
  <c r="AW3" i="17"/>
  <c r="CD3" i="12"/>
  <c r="AV3" i="17"/>
  <c r="BZ3" i="12"/>
  <c r="AR3" i="17"/>
  <c r="CB3" i="12"/>
  <c r="AT3" i="17"/>
  <c r="CA3" i="12"/>
  <c r="AS3" i="17"/>
  <c r="BY3" i="12"/>
  <c r="AQ3" i="17"/>
  <c r="BX3" i="12"/>
  <c r="AP3" i="17"/>
  <c r="BW3" i="12"/>
  <c r="AO3" i="17"/>
  <c r="BV3" i="12"/>
  <c r="AN3" i="17"/>
  <c r="BU3" i="12"/>
  <c r="AM3" i="17"/>
  <c r="BQ3" i="12"/>
  <c r="AI3" i="17"/>
  <c r="BP3" i="12"/>
  <c r="AH3" i="17"/>
  <c r="BS3" i="12"/>
  <c r="AK3" i="17"/>
  <c r="BR3" i="12"/>
  <c r="AJ3" i="17"/>
  <c r="BO3" i="12"/>
  <c r="AG3" i="17"/>
  <c r="BN3" i="12"/>
  <c r="AF3" i="17"/>
  <c r="BM3" i="12"/>
  <c r="AE3" i="17"/>
  <c r="BL3" i="12"/>
  <c r="AD3" i="17"/>
  <c r="AH56" i="2"/>
  <c r="T54" i="2" s="1"/>
  <c r="AJ56" i="2" s="1"/>
  <c r="AY3" i="12" s="1"/>
  <c r="BC3" i="12"/>
  <c r="AH52" i="2"/>
  <c r="T50" i="2" s="1"/>
  <c r="AJ52" i="2" s="1"/>
  <c r="AX3" i="12" s="1"/>
  <c r="AH59" i="2"/>
  <c r="T57" i="2" s="1"/>
  <c r="AJ59" i="2" s="1"/>
  <c r="AZ3" i="12" s="1"/>
  <c r="AH31" i="2"/>
  <c r="T29" i="2" s="1"/>
  <c r="AJ31" i="2" s="1"/>
  <c r="AR3" i="12" s="1"/>
  <c r="AH42" i="2"/>
  <c r="T40" i="2" s="1"/>
  <c r="AJ42" i="2" s="1"/>
  <c r="AU3" i="12" s="1"/>
  <c r="AH63" i="2"/>
  <c r="T61" i="2" s="1"/>
  <c r="AJ63" i="2" s="1"/>
  <c r="BA3" i="12" s="1"/>
  <c r="AH49" i="2"/>
  <c r="T47" i="2" s="1"/>
  <c r="AJ49" i="2" s="1"/>
  <c r="AW3" i="12" s="1"/>
  <c r="AH66" i="2"/>
  <c r="T64" i="2" s="1"/>
  <c r="AJ66" i="2" s="1"/>
  <c r="BB3" i="12" s="1"/>
  <c r="AH38" i="2"/>
  <c r="T36" i="2" s="1"/>
  <c r="AJ38" i="2" s="1"/>
  <c r="AT3" i="12" s="1"/>
  <c r="AH35" i="2"/>
  <c r="T33" i="2" s="1"/>
  <c r="AJ35" i="2" s="1"/>
  <c r="AS3" i="12" s="1"/>
  <c r="AH28" i="2"/>
  <c r="T26" i="2" s="1"/>
  <c r="AJ28" i="2" s="1"/>
  <c r="AQ3" i="12" s="1"/>
  <c r="AH45" i="2"/>
  <c r="T43" i="2" s="1"/>
  <c r="AJ45" i="2" s="1"/>
  <c r="AV3" i="12" s="1"/>
  <c r="Q47" i="5"/>
  <c r="Q42" i="8"/>
  <c r="Q56" i="9"/>
  <c r="Q47" i="7"/>
  <c r="Q57" i="6"/>
  <c r="Q47" i="4"/>
  <c r="T105" i="2" l="1"/>
  <c r="T106" i="2" s="1"/>
  <c r="Z106" i="2" s="1"/>
  <c r="D88" i="16"/>
  <c r="DQ3" i="17" s="1"/>
  <c r="CS3" i="17"/>
  <c r="CH3" i="17"/>
  <c r="D67" i="16"/>
  <c r="DL3" i="17" s="1"/>
  <c r="BW3" i="17"/>
  <c r="D48" i="16"/>
  <c r="DG3" i="17" s="1"/>
  <c r="BO3" i="17"/>
  <c r="D28" i="16"/>
  <c r="DB3" i="17" s="1"/>
  <c r="BF3" i="17"/>
  <c r="D12" i="16"/>
  <c r="CW3" i="17" s="1"/>
  <c r="CC3" i="12"/>
  <c r="AU3" i="17"/>
  <c r="D11" i="16"/>
  <c r="CV3" i="17" s="1"/>
  <c r="D47" i="16"/>
  <c r="D84" i="11"/>
  <c r="D27" i="16"/>
  <c r="D63" i="11"/>
  <c r="D24" i="11"/>
  <c r="D66" i="16"/>
  <c r="D44" i="11"/>
  <c r="D8" i="11"/>
  <c r="ED3" i="12" s="1"/>
  <c r="D87" i="16"/>
  <c r="D65" i="16"/>
  <c r="D86" i="16"/>
  <c r="D46" i="16"/>
  <c r="D83" i="11"/>
  <c r="D26" i="16"/>
  <c r="D62" i="11"/>
  <c r="AL3" i="17"/>
  <c r="D10" i="16"/>
  <c r="D43" i="11"/>
  <c r="D23" i="11"/>
  <c r="D7" i="11"/>
  <c r="CW3" i="12"/>
  <c r="D25" i="11"/>
  <c r="D9" i="11"/>
  <c r="EE3" i="12" s="1"/>
  <c r="CN3" i="12"/>
  <c r="D45" i="11"/>
  <c r="DE3" i="12"/>
  <c r="D85" i="11"/>
  <c r="EA3" i="12"/>
  <c r="DP3" i="12"/>
  <c r="D64" i="11"/>
  <c r="BT3" i="12"/>
  <c r="D89" i="16" l="1"/>
  <c r="D49" i="16"/>
  <c r="D68" i="16"/>
  <c r="DM3" i="17" s="1"/>
  <c r="D29" i="16"/>
  <c r="C33" i="16" s="1"/>
  <c r="DD3" i="17" s="1"/>
  <c r="CU3" i="17"/>
  <c r="D13" i="16"/>
  <c r="C94" i="16"/>
  <c r="DT3" i="17" s="1"/>
  <c r="DR3" i="17"/>
  <c r="C93" i="16"/>
  <c r="DS3" i="17" s="1"/>
  <c r="C95" i="16"/>
  <c r="DU3" i="17" s="1"/>
  <c r="C53" i="16"/>
  <c r="DI3" i="17" s="1"/>
  <c r="DH3" i="17"/>
  <c r="C54" i="16"/>
  <c r="DJ3" i="17" s="1"/>
  <c r="C55" i="16"/>
  <c r="DK3" i="17" s="1"/>
  <c r="EY3" i="12"/>
  <c r="EO3" i="12"/>
  <c r="EJ3" i="12"/>
  <c r="AJ105" i="2"/>
  <c r="BJ3" i="12" s="1"/>
  <c r="ET3" i="12"/>
  <c r="X106" i="2"/>
  <c r="AB106" i="2"/>
  <c r="AE106" i="2"/>
  <c r="AJ106" i="2"/>
  <c r="BK3" i="12" s="1"/>
  <c r="EC3" i="12"/>
  <c r="C34" i="16" l="1"/>
  <c r="DE3" i="17" s="1"/>
  <c r="DC3" i="17"/>
  <c r="C74" i="16"/>
  <c r="DP3" i="17" s="1"/>
  <c r="C72" i="16"/>
  <c r="DN3" i="17" s="1"/>
  <c r="C73" i="16"/>
  <c r="DO3" i="17" s="1"/>
  <c r="C35" i="16"/>
  <c r="DF3" i="17" s="1"/>
  <c r="CX3" i="17"/>
  <c r="C16" i="16"/>
  <c r="CY3" i="17" s="1"/>
  <c r="C18" i="16"/>
  <c r="DA3" i="17" s="1"/>
  <c r="C17" i="16"/>
  <c r="CZ3" i="17" s="1"/>
  <c r="D81" i="11"/>
  <c r="D86" i="11" s="1"/>
  <c r="D60" i="11"/>
  <c r="D65" i="11" s="1"/>
  <c r="EU3" i="12" s="1"/>
  <c r="D21" i="11"/>
  <c r="D26" i="11" s="1"/>
  <c r="C32" i="11" s="1"/>
  <c r="EN3" i="12" s="1"/>
  <c r="D5" i="11"/>
  <c r="EB3" i="12" s="1"/>
  <c r="D41" i="11"/>
  <c r="D46" i="11" s="1"/>
  <c r="C51" i="11" s="1"/>
  <c r="ER3" i="12" s="1"/>
  <c r="EZ3" i="12" l="1"/>
  <c r="C90" i="11"/>
  <c r="FA3" i="12" s="1"/>
  <c r="C91" i="11"/>
  <c r="FB3" i="12" s="1"/>
  <c r="C92" i="11"/>
  <c r="FC3" i="12" s="1"/>
  <c r="C70" i="11"/>
  <c r="EW3" i="12" s="1"/>
  <c r="C71" i="11"/>
  <c r="EX3" i="12" s="1"/>
  <c r="C69" i="11"/>
  <c r="EV3" i="12" s="1"/>
  <c r="EK3" i="12"/>
  <c r="C52" i="11"/>
  <c r="ES3" i="12" s="1"/>
  <c r="C30" i="11"/>
  <c r="EL3" i="12" s="1"/>
  <c r="EP3" i="12"/>
  <c r="C31" i="11"/>
  <c r="EM3" i="12" s="1"/>
  <c r="D10" i="11"/>
  <c r="EF3" i="12" s="1"/>
  <c r="C50" i="11"/>
  <c r="EQ3" i="12" s="1"/>
  <c r="C14" i="11" l="1"/>
  <c r="EH3" i="12" s="1"/>
  <c r="C13" i="11"/>
  <c r="EG3" i="12" s="1"/>
  <c r="C15" i="11"/>
  <c r="EI3" i="12" s="1"/>
</calcChain>
</file>

<file path=xl/sharedStrings.xml><?xml version="1.0" encoding="utf-8"?>
<sst xmlns="http://schemas.openxmlformats.org/spreadsheetml/2006/main" count="1628" uniqueCount="617">
  <si>
    <t>INDICATORE</t>
  </si>
  <si>
    <t>CATEGORIA</t>
  </si>
  <si>
    <t>Situazione</t>
  </si>
  <si>
    <t>NOTE</t>
  </si>
  <si>
    <t>Nessun caso</t>
  </si>
  <si>
    <t>≤ 10% di casi (1)</t>
  </si>
  <si>
    <t>&gt; 10% di casi (1)</t>
  </si>
  <si>
    <t>Personale ATA</t>
  </si>
  <si>
    <t>≤ 10% di casi (2)</t>
  </si>
  <si>
    <t>&gt; 10% di casi (2)</t>
  </si>
  <si>
    <t>N. di esposti o segnalazioni da parte del personale, di classi o di genitori pervenuti al DS, al DSGA, al RLS o al MC</t>
  </si>
  <si>
    <t>N. di procedimenti per sanzioni disciplinari</t>
  </si>
  <si>
    <t>Il GV considererà i procedimenti avviati nel corso dell’a.s. di riferimento per l’indagine, anche se l’iter non si è ancora concluso al momento della compilazione della griglia.</t>
  </si>
  <si>
    <t>Indici infortunistici (3)</t>
  </si>
  <si>
    <t>Diminuito</t>
  </si>
  <si>
    <t>Inalterato</t>
  </si>
  <si>
    <t>Aumentato</t>
  </si>
  <si>
    <t>N°</t>
  </si>
  <si>
    <t>INSEGNANTI</t>
  </si>
  <si>
    <t>PUNTEGGIO</t>
  </si>
  <si>
    <t>Situazione Ottimale</t>
  </si>
  <si>
    <t>Situazione di Allerta</t>
  </si>
  <si>
    <t>Situazione di Allarme</t>
  </si>
  <si>
    <t>0 Punti</t>
  </si>
  <si>
    <t>3 Punti</t>
  </si>
  <si>
    <t>6 Punti</t>
  </si>
  <si>
    <t>Tabella_Dati_Formule</t>
  </si>
  <si>
    <t>2 Punti</t>
  </si>
  <si>
    <t>4 Punti</t>
  </si>
  <si>
    <t>1) Percentuale calcolata sul totale degli insegnanti della sede/plesso</t>
  </si>
  <si>
    <t>2) Percentuale calcolata sul totale del personale ATA della sede/plesso</t>
  </si>
  <si>
    <t>3) Nel caso in cui la risposta “Inalterato” corrisponda a 0, si segna la X nella casella “Diminuito”; ad esempio: la scuola ha 0 infortuni negli ultimi 3 aa.ss., si dovrebbe segnare “Inalterato” perché non ci sono variazioni, ma in questo caso “Inalterato” indica una condizione non cambiata perché non migliorabile, per cui la X va posta su “Diminuito” e non su “Inalterato”</t>
  </si>
  <si>
    <t>N. visite Dal MC (se nominato) su richiesta del lavoratore (4)</t>
  </si>
  <si>
    <t>UNICA</t>
  </si>
  <si>
    <t>Rischio Non Rilevante</t>
  </si>
  <si>
    <t>Rischio Medio</t>
  </si>
  <si>
    <t>Rischio Alto</t>
  </si>
  <si>
    <t>Griglia di raccolta dati oggettivi</t>
  </si>
  <si>
    <t>PUNTEGGIO TOTALE</t>
  </si>
  <si>
    <t>CONVERSIONE DEL PUNTEGGIO</t>
  </si>
  <si>
    <t>Medio</t>
  </si>
  <si>
    <t>Alto</t>
  </si>
  <si>
    <t>Si, ovunque e in ogni stagione</t>
  </si>
  <si>
    <t>Si, ma non ovunque e non sempre</t>
  </si>
  <si>
    <t>No, in diversi ambienti e spesso</t>
  </si>
  <si>
    <t>No, in quasi tutti gli ambienti e quasi sempre</t>
  </si>
  <si>
    <t>Il microclima dell’ambiente di lavoro è ritenuto uno degli elementi più importanti tra quelli che caratterizzano il benessere lavorativo e, specie negli ambienti promiscui e nel lavoro intellettuale, l’elemento cui senz’altro i lavoratori sono più sensibili ed attenti.</t>
  </si>
  <si>
    <t>L’illuminazione (naturale e artificiale) è adeguata alle attività da svolgere?</t>
  </si>
  <si>
    <t>Si, sempre</t>
  </si>
  <si>
    <t>Si, ma non dappertutto</t>
  </si>
  <si>
    <t>In molti ambienti no, anche di sera</t>
  </si>
  <si>
    <t>Quasi ovunque no, anche di sera</t>
  </si>
  <si>
    <t>L’illuminazione di un posto di lavoro è data dalla somma di quella naturale, proveniente dalle finestre, e di quella artificiale, sia generale (lampade a soffitto) che localizzata (lampade da tavolo, illuminazione dei punti di lavoro, ecc.). L’illuminazione troppo bassa produce affaticamento visivo, quella troppo alta (compreso il riverbero del sole sugli occhi) produce fastidio, distrazione e rischio di infortunio.</t>
  </si>
  <si>
    <t>C’è riverbero (rimbombo) nelle aule, negli altri ambienti in cui si fa lezione (palestra, laboratorio), negli uffici, in mensa?</t>
  </si>
  <si>
    <t>No, anche se gli ambienti sono vuoti</t>
  </si>
  <si>
    <t>No, ma solo negli ambienti pieni</t>
  </si>
  <si>
    <t>Si, in tutti gli ambienti, ma solo se sono vuoti</t>
  </si>
  <si>
    <t>Si, in tutti gli ambienti, anche se pieni</t>
  </si>
  <si>
    <t>Si dice riverbero (o rimbombo) il fenomeno della persistenza prolungata del suono in un ambiente chiuso, prima che questo venga totalmente assorbito. Il riverbero eccessivo è una delle caratteristiche ambientali più dannose ed irritanti per chi deve parlare, perché lo costringe ad alzare il tono della voce, e, contemporaneamente, è uno dei fattori che ostacola di più la trasmissione dei messaggi verbali.</t>
  </si>
  <si>
    <t>Le aule e gli altri ambienti sono puliti e in ordine?</t>
  </si>
  <si>
    <t>Si, ma non sempre</t>
  </si>
  <si>
    <t>Spesso no</t>
  </si>
  <si>
    <t>Quasi sempre no</t>
  </si>
  <si>
    <t>La carenza di decoro, di pulizia e di igiene delle aule e degli ambienti scolastici in genere viene vissuta con fastidio e con il timore (sebbene il più delle volte infondato) di infezioni e malattie.</t>
  </si>
  <si>
    <t>Gli spazi esterni (cortile, parco giochi, ecc.) sono sufficienti e adeguati allo scopo?</t>
  </si>
  <si>
    <t>Si</t>
  </si>
  <si>
    <t xml:space="preserve"> Non del tutto</t>
  </si>
  <si>
    <t>Decisamente no</t>
  </si>
  <si>
    <t>La sede scolastica è facilmente raggiungibile dal personale (in auto o con altri mezzi) e dotata di parcheggio?</t>
  </si>
  <si>
    <t>Si, comodamente</t>
  </si>
  <si>
    <t>Si, ma dipende dall’ora in cui si arriva</t>
  </si>
  <si>
    <t>No, soprattutto se si arriva in certe ore</t>
  </si>
  <si>
    <t>No, mai</t>
  </si>
  <si>
    <t>Le difficoltà per raggiungere rapidamente e senza intoppi il proprio luogo di lavoro, specie in auto e nelle prime ore del giorno, costituiscono un fattore stressogeno particolarmente avvertito da tutti i lavoratori; anche le difficoltà di parcheggio o la distanza tra il parcheggio e l’ingresso della scuola rappresentano fattori negativi.</t>
  </si>
  <si>
    <t>Gli ambienti sono strutturati tenendo conto dell’accessibilità per i disabili?</t>
  </si>
  <si>
    <t>AMBIENTE DI LAVORO - PUNTEGGIO PARZIALE - A</t>
  </si>
  <si>
    <t>(su 30)</t>
  </si>
  <si>
    <t>N</t>
  </si>
  <si>
    <t>BUONA</t>
  </si>
  <si>
    <t>DISCRETA</t>
  </si>
  <si>
    <t>MEDIOCRE</t>
  </si>
  <si>
    <t>NEGATIVA</t>
  </si>
  <si>
    <t>1 Punto</t>
  </si>
  <si>
    <t>Elementi di giudizio</t>
  </si>
  <si>
    <t>Valori microclimatici raggiunti nelle situazioni estreme (estate e inverno), frequenza di situazioni di disagio, concomitanza di situazioni negative (ad es. cattive situazioni microclimatiche e affollamento degli ambienti)</t>
  </si>
  <si>
    <t>SOMMA</t>
  </si>
  <si>
    <t>Valori d’illuminamento, estensione e ricorrenza delle situazioni di disagio</t>
  </si>
  <si>
    <t xml:space="preserve"> Valori del riverbero, estensione e ricorrenza delle situazioni di disagio</t>
  </si>
  <si>
    <t>Frequenza e accuratezza delle pulizie, regole per la tenuta degli ambienti e degli spazi, efficacia della raccolta differenziata</t>
  </si>
  <si>
    <t>Si, abbastanza</t>
  </si>
  <si>
    <t>Localizzazione della sede, servizi pubblici di trasporto, spazi di parcheggio, viabilità interna delle aree di pertinenza, rampe e scale d’accesso, ascensori</t>
  </si>
  <si>
    <t>A – Ambiente di lavoro</t>
  </si>
  <si>
    <t>A – AREA AMBIENTE DI LAVORO</t>
  </si>
  <si>
    <t>B – AREA CONTESTO DEL LAVORO</t>
  </si>
  <si>
    <t>Il regolamento d’istituto è conosciuto e rispettato da tutto il personale scolastico e l’utenza (alunni e famiglie)?</t>
  </si>
  <si>
    <t>Si, viene tenuto sempre presente da tutti</t>
  </si>
  <si>
    <t>Generalmente si, ma a volte qualcuno non lo applica</t>
  </si>
  <si>
    <t>No, c’è chi lo applica e chi no</t>
  </si>
  <si>
    <t>No, quasi nessuno se ne ricorda</t>
  </si>
  <si>
    <t>Una delle principali fonti di disagio lavorativo, evidenziata anche nei focus e nelle interviste effettuate sul tema, è legata alla distanza tra le regole scritte e condivise e i comportamenti reali che vengono praticati, in particolare quando l’impressione che ne trae il lavoratore è che le regole siano state scritte solo per assolvere ad un obbligo formale.</t>
  </si>
  <si>
    <t>I criteri per l’assegnazione degli insegnanti alle classi sono condivisi?</t>
  </si>
  <si>
    <t>Si, sono condivisi e, quando possibile, rispettati</t>
  </si>
  <si>
    <t>Si, sono  condivisi, ma per vari motivi non sempre rispettati</t>
  </si>
  <si>
    <t>No, sono condivisi solo in linea teorica</t>
  </si>
  <si>
    <t xml:space="preserve">No, non sono condivisi ne rispettati </t>
  </si>
  <si>
    <t>Il gruppo classe costituisce, per ogni insegnante, l’oggetto prioritario del proprio lavoro e la parte preponderante del proprio impegno, in termini sia fisici che psicologici; logico quindi che l’insegnante attribuisca a questo aspetto una particolare valenza.</t>
  </si>
  <si>
    <t>Generalmente si</t>
  </si>
  <si>
    <t>No, non è consuetudine neanche avanzarle</t>
  </si>
  <si>
    <t>Le circolari emesse dal DS sono adeguate?</t>
  </si>
  <si>
    <t>Si, sono chiare e puntuali</t>
  </si>
  <si>
    <t>Si, sono chiare, anche se a volte risultano troppo numerose</t>
  </si>
  <si>
    <t>No, a volte sono poco chiare o carenti di informazioni</t>
  </si>
  <si>
    <t>Le circolari costituiscono uno strumento informativo interno di fondamentale importanza; alla trasmissione scritta delle informazioni, delle comunicazioni e delle scelte del DS i lavoratori tendono a dare un peso maggiore.</t>
  </si>
  <si>
    <t>I ruoli e i compiti delle persone con funzioni specifiche sono definiti e noti a tutto il personale?</t>
  </si>
  <si>
    <t>Si, e l’organigramma è molto chiaro e preciso</t>
  </si>
  <si>
    <t>Si, anche se l’organigramma non è sempre chiaro e preciso</t>
  </si>
  <si>
    <t>No, l’organigramma è sintetico e i ruoli sono poco chiari</t>
  </si>
  <si>
    <t>No, non c’è alcun organigramma e ruoli e compiti sono confusi</t>
  </si>
  <si>
    <t>In un’organizzazione complessa sapere “chi fa che cosa” semplifica il lavoro, ne ottimizza l’esecuzione e agevola le relazioni ed i rapporti interpersonali; questo obiettivo può facilmente essere raggiunto predisponendo un organigramma per ruoli e compiti.</t>
  </si>
  <si>
    <t>Le istruzioni e le indicazioni per lo svolgimento del proprio lavoro sono chiare, coerenti e precise?</t>
  </si>
  <si>
    <t>Si, ognuno sa sempre cosa deve fare</t>
  </si>
  <si>
    <t xml:space="preserve">Generalmente si, ma a volte bisogna interpretarle </t>
  </si>
  <si>
    <t>No, diverse volte sono poco precise e contraddittorie</t>
  </si>
  <si>
    <t>No, sono imprecise e contraddittorie</t>
  </si>
  <si>
    <t>Gli obiettivi e le priorità del lavoro vengono condivisi?</t>
  </si>
  <si>
    <t>Si, sia all’inizio dell’anno sia periodicamente</t>
  </si>
  <si>
    <t>Si, all’inizio dell’anno, poi però a volte vengono modificati</t>
  </si>
  <si>
    <t>No, vengono condivisi all’inizio dell’anno, ma poi spesso modificati</t>
  </si>
  <si>
    <t>No, il sistema è quello di dare solo istruzioni, man mano che servono</t>
  </si>
  <si>
    <t>Si, fa tutto il possibile</t>
  </si>
  <si>
    <t xml:space="preserve">Generalmente si, giornate e orari di disponibilità formalizzati </t>
  </si>
  <si>
    <t>Generalmente no</t>
  </si>
  <si>
    <t>No, ascolta veramente poco e con fatica</t>
  </si>
  <si>
    <t>(su 33)</t>
  </si>
  <si>
    <t>Modalità di definizione, aggiornamento e diffusione del regolamento, evidenze e informazioni sul rispetto del regolamento da tutte le componenti scolastiche e dagli allievi</t>
  </si>
  <si>
    <t>Modalità di definizione, aggiornamento e diffusione dei criteri di assegnazione degli insegnanti alle classi, modalità per declinare la condivisione dei criteri (Collegio Docenti, Dipartimenti, cc.d.c./team, ecc.)</t>
  </si>
  <si>
    <t xml:space="preserve">No, spesso mancano informazioni o non sono chiare </t>
  </si>
  <si>
    <t>Numero complessivo annuo delle circolari e loro distribuzione nel tempo, modalità di diffusione, proprietà caratteristiche (formato, leggibilità, comprensibilità, ecc.), sovrapposizione o ridondanza</t>
  </si>
  <si>
    <t>Modalità di creazione, aggiornamento e diffusione dell’organigramma per ruoli e compiti</t>
  </si>
  <si>
    <t>Modalità di definizione e diffusione delle istruzioni sulle cose da fare, tempestività delle richieste (ad es. programmazione anticipata dei lavori importanti)</t>
  </si>
  <si>
    <t>NOTE DEL GV</t>
  </si>
  <si>
    <t>C1 – AREA CONTENUTO DEL LAVORO – PERSONALE INSEGNANTE</t>
  </si>
  <si>
    <t>Si, c’è coerenza e piena condivisione</t>
  </si>
  <si>
    <t>Generalmente si, ma qualche problema può nascere</t>
  </si>
  <si>
    <t>No, non sempre e i problemi emergono agli scrutini</t>
  </si>
  <si>
    <t>No, gli insegnanti si trovano spesso in totale disaccordo tra loro</t>
  </si>
  <si>
    <t>Una parte non trascurabile dei problemi e dei possibili attriti tra colleghi, all’interno dello stesso team, nascono dal fatto di possedere opinioni anche molto diversificate rispetto alla valutazione dell’apprendimento degli allievi, specie quando si giunge alla stretta finale degli scrutini; la condivisione dei criteri di valutazione dell’apprendimento e della condotta costituisce inoltre un importante punto di forza del team nei rapporti a volte conflittuali con le famiglie e con gli stessi allievi, contribuendo non poco a migliorarli.</t>
  </si>
  <si>
    <t>Generalmente si, ma qualche problema può nascere per alcune situazioni</t>
  </si>
  <si>
    <t xml:space="preserve">No, non sempre e i problemi emergono in diverse situazioni </t>
  </si>
  <si>
    <t>Il DS valuta il ruolo educativo degli insegnanti in modo coerente ed oggettivo?</t>
  </si>
  <si>
    <t xml:space="preserve">Si, con continuità </t>
  </si>
  <si>
    <t>La letteratura specifica di ambito scolastico sottolinea l’importanza del ruolo attivo del DS nel supportare le “battaglie” che, quotidianamente, gli insegnanti devono affrontare sul versante educativo, sia in classe che nel rapporto spesso difficile con le famiglie dei propri allievi; in molti casi viene evidenziato il mancato ruolo di supporto da parte del DS, quando comunque il comportamento della famiglia non è giustificato e giustificabile.</t>
  </si>
  <si>
    <t>All’interno dei cc.d.c./team c’è sostegno reciproco rispetto a situazioni didatticamente o educativamente difficili?</t>
  </si>
  <si>
    <t>Si, c’è sempre grande sintonia e aiuto reciproco</t>
  </si>
  <si>
    <t>Generalmente si, ma più facilmente sul versante didattico</t>
  </si>
  <si>
    <t>No, solo tra i colleghi che hanno simpatia reciproca</t>
  </si>
  <si>
    <t>La letteratura evidenzia come molti casi di sindrome di burn-out tra gli insegnanti abbiano origine dal senso di isolamento con cui affrontano il proprio rapporto con le classi o i singoli allievi difficili, sia sul versante della didattica, sia soprattutto sul versante educativo e relazionale</t>
  </si>
  <si>
    <t>Si, in numero adeguato</t>
  </si>
  <si>
    <t>Si, ma non tanto spesso</t>
  </si>
  <si>
    <t>No, in numero non adeguato</t>
  </si>
  <si>
    <t>Spesso gli insegnanti avvertono la sensazione di lavorare da soli e di non avere a disposizione dei momenti per il confronto; questo fattore è diventato ancora più importante da quando ha assunto un ruolo centrale la programmazione per competenze dell’intero Collegio Docenti e del c.d.c., programmazione che si fonda sulla definizione di unità di apprendimento interdisciplinari.</t>
  </si>
  <si>
    <t>Per la formazione delle classi iniziali, vengono applicati dei criteri condivisi?</t>
  </si>
  <si>
    <t>Si, condivisi e trasparenti</t>
  </si>
  <si>
    <t>Generalmente no, ci sono alcuni criteri ma spesso vengono disattesi</t>
  </si>
  <si>
    <t>No</t>
  </si>
  <si>
    <t>Sono previste attività di recupero tese a migliorare la conoscenza della lingua italiana per gli allievi stranieri?</t>
  </si>
  <si>
    <t>Si, inserite nel PTOF e coordinate da una FS</t>
  </si>
  <si>
    <t xml:space="preserve">Si, inserite nel PTOF e affidate agli insegnanti più sensibili con le competenze adeguate </t>
  </si>
  <si>
    <t>No, il PTOF non le prevede, ma ci sono diversi insegnanti che lo fanno</t>
  </si>
  <si>
    <t>Il PTOF non le prevede e se ne occupano solo gli insegnanti che hanno il problema</t>
  </si>
  <si>
    <t>Dal punto di vista dell’insegnante tenuto a fare lezione ad una classe, la presenza di un numero elevato di allievi non italiofoni costituisce un problema, seppur circoscritto al solo ambito professionale.</t>
  </si>
  <si>
    <t>Si, le informazioni sono numerose, dettagliate e distribuite nel tempo</t>
  </si>
  <si>
    <t>Si, vengono date adeguate informazioni, ma prevalentemente all’inizio dell’anno</t>
  </si>
  <si>
    <t>No, se ne accenna solo in alcune occasioni</t>
  </si>
  <si>
    <t>No, se ne accenna solo all’inizio dell’anno e poi basta</t>
  </si>
  <si>
    <t>Il DS promuove l’aggiornamento degli insegnanti?</t>
  </si>
  <si>
    <t>Si, con diverse iniziative efficaci e utili</t>
  </si>
  <si>
    <t xml:space="preserve">Si, con alcune iniziative </t>
  </si>
  <si>
    <t>No, le azioni promozionali sono poche e discontinue</t>
  </si>
  <si>
    <t>No, non vi è alcun tipo di promozione</t>
  </si>
  <si>
    <t>La crescita delle competenze professionali e la consapevolezza del proprio ruolo in relazione all’offerta formativa dell’istituto sono elementi fondamentali per costruire i necessari anticorpi che permettono agli insegnanti di affrontare con maggior serenità e determinazione il proprio lavoro in aula e nel rapporto con allievi e famiglie.</t>
  </si>
  <si>
    <t xml:space="preserve">Sono previsti incontri di programmazione tra insegnanti di classe e insegnanti di sostegno </t>
  </si>
  <si>
    <t>CONTESTO DEL LAVORO – PERSONALE INSEGNANTE - PUNTEGGIO PARZIALE - C1</t>
  </si>
  <si>
    <t>(su 42)</t>
  </si>
  <si>
    <t xml:space="preserve">  Ruolo del DS nei conflitti insegnante/famiglia o insegnante/allievo</t>
  </si>
  <si>
    <t>Si, sempre e oggettivamente</t>
  </si>
  <si>
    <t>No, saltuariamente</t>
  </si>
  <si>
    <t xml:space="preserve">No, ognuno tende a lavorare da solo e non si interessa degli altr </t>
  </si>
  <si>
    <t>Formalizzazione delle situazioni difficili, modalità di collaborazione e/o sostegno tra pari, numerosità degli interventi mediatori del DS</t>
  </si>
  <si>
    <t>Modalità di organizzazione degli incontri interdisciplinari (ad es. tra chi, con quali obiettivi, con che tempi, con che strumenti/materiali di riferimento, chi conduce, ecc.), numerosità ed efficacia degli incontri interdisciplinari, modalità di diffusione e di consultazione delle programmazioni e dei materiali (individuali, di c.d.c./team, di dipartimento)</t>
  </si>
  <si>
    <t>Modalità di definizione, aggiornamento e diffusione dei criteri di formazione delle classi iniziali, modalità per declinare la condivisione dei criteri</t>
  </si>
  <si>
    <t>Progetti o percorsi d’accoglienza e “in itinere”, verifica delle competenze linguistiche in ingresso, risorse dedicate</t>
  </si>
  <si>
    <t>Tempi e modi dell’informazione alle famiglie e agli allievi</t>
  </si>
  <si>
    <t>Le mansioni da svolgere sono ben definite e circoscritte?</t>
  </si>
  <si>
    <t>Si, ognuno ha le sue e sa bene cosa deve fare</t>
  </si>
  <si>
    <t>Generalmente si, ma a volte capitano delle cose che non si sa a chi spettano</t>
  </si>
  <si>
    <t>Spesso no, ci si deve mettere d’accordo su chi le fa</t>
  </si>
  <si>
    <t>No, ognuno fa quel che vuole</t>
  </si>
  <si>
    <t>In un’organizzazione complessa, la chiarezza del proprio ruolo e di quello che compete a ciascun lavoratore all’interno di un piccolo gruppo coeso (come tutti gli amministrativi della stessa segreteria) costituiscono fattori importanti per la qualità del lavoro.</t>
  </si>
  <si>
    <t xml:space="preserve">Il lavoro può procedere senza interruzioni? </t>
  </si>
  <si>
    <t>Si, salvo eccezioni veramente rare</t>
  </si>
  <si>
    <t>Generalmente no, spesso capita che si venga interrotti per fare altro</t>
  </si>
  <si>
    <t>No, vi sono continue interruzioni e distrazioni</t>
  </si>
  <si>
    <t>Per chiunque svolga un lavoro prevalentemente intellettuale (in questo caso il personale amministrativo), le interruzioni sono deleterie perché affaticano moltissimo la mente.</t>
  </si>
  <si>
    <t>Lo svolgimento del proprio lavoro quotidiano permette di eseguire un compito alla volta?</t>
  </si>
  <si>
    <t>Generalmente si, con qualche eccezione</t>
  </si>
  <si>
    <t>L’accavallarsi delle attività che devono essere svolte contemporaneamente induce affaticamento mentale, specie in chi svolge lavoro intellettuale.</t>
  </si>
  <si>
    <t>La quantità quotidiana di lavoro da svolgere è prevedibile?</t>
  </si>
  <si>
    <t>Si, all’inizio della giornata si sa sempre cosa si dovrà fare</t>
  </si>
  <si>
    <t>No, ci sono spesso delle emergenze che sovraccaricano di lavoro</t>
  </si>
  <si>
    <t>No, è una continua emergenza, inizi la giornata e può capitare di tutto</t>
  </si>
  <si>
    <t>La letteratura riferisce il potenziale stressogeno di situazioni consolidate in cui il carico di lavoro quotidiano è soggetto ad ampie ed imprevedibili escursioni.</t>
  </si>
  <si>
    <t xml:space="preserve">E’ programmato su obiettivi concordati </t>
  </si>
  <si>
    <t>E’ programmato in buona parte</t>
  </si>
  <si>
    <t>Non c’è programmazione né di attività né di disponibilità oraria</t>
  </si>
  <si>
    <t>C’è coerenza tra le richieste del DS e quelle del DSGA?</t>
  </si>
  <si>
    <t>No, spesso c’è contrasto, specie sulle priorità da dare a certe cose</t>
  </si>
  <si>
    <t>No, quasi mai sono coerenti, specie sui tempi e sulle priorità</t>
  </si>
  <si>
    <t>Una fonte di stress può nascere dal contrasto tra le esigenze o le consegne attribuite dal DS al singolo impiegato e quelle stabilite nel mansionario o impartite dal DSGA.</t>
  </si>
  <si>
    <t>Il software a disposizione è di facile impiego?</t>
  </si>
  <si>
    <t>Si, non si blocca e c’è sempre il tempo per  imparare ad usarlo</t>
  </si>
  <si>
    <t>Si, ma a volte si blocca e quello nuovo non arriva con largo anticipo</t>
  </si>
  <si>
    <t>No, spesso si blocca e quello nuovo arriva tardi</t>
  </si>
  <si>
    <t>No, si blocca spessissimo e quello nuovo arriva all’ultimo momento</t>
  </si>
  <si>
    <t>Il punto dolente del lavoro al computer non è più l’obsolescenza delle macchine (hardware), ma la difficoltà di gestire il software, vuoi perché la macchina non riesce a farlo girare (bloccandosi spesso), vuoi perché è richiesto il collegamento ad internet (spesso lentissimo), vuoi perché l’operatore non ha ancora dimestichezza con il programma.</t>
  </si>
  <si>
    <t>Il DSGA supporta il personale quando bisogna affrontare nuove procedure di lavoro o applicare una nuova normativa?</t>
  </si>
  <si>
    <t>Si, sempre, con cura e professionalità</t>
  </si>
  <si>
    <t>Si, anche se a volte un po’ frettolosamente</t>
  </si>
  <si>
    <t>Non sempre, a volte se ne disinteressa</t>
  </si>
  <si>
    <t>Quasi mai e solo se si insiste</t>
  </si>
  <si>
    <t>L’addestramento rispetto ai contenuti della propria mansione è un obbligo sancito dalla legge (D.Lgs. 81/08, art. 37); rispetto alle novità introdotte nel lavoro degli applicati di segreteria il soggetto incaricato di addestrarli non può che essere il DSGA.</t>
  </si>
  <si>
    <t>CONTESTO DEL LAVORO – PERSONALE AMMINISTRATIVO – PUNTEGGIO PARZIALE - C2</t>
  </si>
  <si>
    <t>(su 39)</t>
  </si>
  <si>
    <t>C2 – AREA CONTENUTO DEL LAVORO – PERSONALE AMMINISTRATIVO</t>
  </si>
  <si>
    <t>Organigramma dei ruoli e delle funzioni, sovrapposizioni o ridondanze</t>
  </si>
  <si>
    <t>Numero di telefonate cui rispondere, accesso diretto alle segreterie da parte dell’altro personale della scuola</t>
  </si>
  <si>
    <t>Generalmente no, più volte capita di dover fare due cose contemporaneamente</t>
  </si>
  <si>
    <t>No, capita spessissimo di dover fare più cose contemporaneamente</t>
  </si>
  <si>
    <t>Livello di sovrapposizione di cose da fare e frequenza dei momenti in cui ciò accade</t>
  </si>
  <si>
    <t>Ricorrenza e durata delle situazioni d’emergenza, che richiedono un sovraccarico di lavoro</t>
  </si>
  <si>
    <t>Coerenza della richiesta del DS al singolo amministrativo con il ruolo di quest’ultimo all’interno dell’organizzazione dell’ufficio, sovrapposizione di conferimento d’incarichi specifici tra DS e DSGA</t>
  </si>
  <si>
    <t>Qualità e velocità della connessione internet, frequenza dei guasti o blocchi della connessione, frequenza della modifica del software da utilizzare, assistenza tecnica, addestramento all’uso di nuovo software</t>
  </si>
  <si>
    <t>C3 – AREA CONTENUTO DEL LAVORO – PERSONALE AUSILIARIO</t>
  </si>
  <si>
    <t>No, c’è parecchia confusione e ognuno fa quel che vuole</t>
  </si>
  <si>
    <t>Generalmente si, ma qualche volta capita che si venga interrotti per fare altro</t>
  </si>
  <si>
    <t>Per chiunque stia svolgendo un lavoro, anche materiale, le interruzioni possono infastidire.</t>
  </si>
  <si>
    <t>L’accavallarsi delle attività che devono essere svolte contemporaneamente induce affaticamento.</t>
  </si>
  <si>
    <t>Una fonte di stress può nascere dal contrasto tra le esigenze o le consegne attribuite dal DS al singolo collaboratore e quelle stabilite nel mansionigramma o impartite dal DSGA.</t>
  </si>
  <si>
    <t>Le macchine e le attrezzature a disposizione sono di facile impiego?</t>
  </si>
  <si>
    <t>Si, generalmente non ci sono problemi</t>
  </si>
  <si>
    <t>Generalmente si, ma ci sono anche quelle molto vecchie e faticose da gestire</t>
  </si>
  <si>
    <t>Diverse volte no, alcune non hanno le istruzioni e altre sono molto vecchie</t>
  </si>
  <si>
    <t>Decisamente no, le macchine e le attrezzature creano moltissimi problemi</t>
  </si>
  <si>
    <t>I problemi possono nascere sia per l’utilizzo di macchine o attrezzature non adeguate (non ergonomiche, difettose, ecc.), sia per la necessità di operare con macchine complesse e delicate, di cui non si conoscono le modalità corrette d’uso.</t>
  </si>
  <si>
    <t>Il DSGA pianifica il lavoro equamente tra tutto il personale?</t>
  </si>
  <si>
    <t>Si, c’è molta attenzione su questo aspetto</t>
  </si>
  <si>
    <t>Non sempre, e quando succede non è ben chiaro il motivo</t>
  </si>
  <si>
    <t>Spesso no, e senza motivo plausibile</t>
  </si>
  <si>
    <t>Uno degli aspetti cui il personale ausiliario che opera nello stesso edificio dedica maggiore attenzione è l’equa ripartizione dei compiti, specie quelli pesanti e maggiormente rischiosi (pulizia straordinaria delle plafoniere o delle veneziane, deceratura dei pavimenti, spostamento di grandi quantità di arredi, ecc.)</t>
  </si>
  <si>
    <t>CONTESTO DEL LAVORO – PERSONALE AUSILIARIO – PUNTEGGIO PARZIALE - C3</t>
  </si>
  <si>
    <t>Organigramma dei ruoli, delle funzioni e delle zone di pertinenza, sovrapposizioni di più incarichi</t>
  </si>
  <si>
    <t>Frequenza e durata delle interruzioni lunghe (ad es. durante un lavoro particolare di pulizia o di manutenzione fermarsi per portare una circolare nelle classi)</t>
  </si>
  <si>
    <t>Coerenza della richiesta del DS al singolo collaboratore con i compiti abituali di quest’ultimo all’interno dell’organizzazione scolastica, sovrapposizione di conferimento d’incarichi specifici tra DS e DSGA</t>
  </si>
  <si>
    <t xml:space="preserve"> Funzionalità e vetustà delle macchine e delle attrezzature, assistenza tecnica, addestramento all’uso di nuove macchine e attrezzature</t>
  </si>
  <si>
    <t>Frequenza o ricorrenza di evidenti e ingiustificate diverse ripartizioni di incarichi o compiti tra i vari collaboratori</t>
  </si>
  <si>
    <t>C4 – AREA CONTENUTO DEL LAVORO – PERSONALE TECNICO</t>
  </si>
  <si>
    <t>TO DEL LAVORO – PERSONALE TECNICO – PUNTEGGIO PARZIALE - C4</t>
  </si>
  <si>
    <t>In un’organizzazione complessa, la chiarezza del proprio ruolo e di quello che compete a ciascun lavoratore all’interno di un piccolo gruppo coeso (come tutto il personale che opera nello stesso reparto o laboratorio) costituiscono fattori importanti per la qualità del lavoro.</t>
  </si>
  <si>
    <t>Il lavoro può procedere senza interruzioni?</t>
  </si>
  <si>
    <t>L’accavallarsi delle attività che devono essere svolte contemporaneamente induce affaticamento mentale.</t>
  </si>
  <si>
    <t>C’è coerenza tra le richieste del DS (o DSGA) e quelle del responsabile di laboratorio o degli insegnanti che utilizzano il laboratorio?</t>
  </si>
  <si>
    <t>Le macchine e le attrezzature a disposizione (anche informatiche) sono di facile impiego?</t>
  </si>
  <si>
    <t>I problemi possono nascere sia per l’utilizzo di macchine o attrezzature non adeguate (non ergonomiche, difettose, obsolete, ecc.), sia per la necessità di operare con macchine complesse e delicate, di cui non si conoscono le modalità corrette d’uso.</t>
  </si>
  <si>
    <t>Il responsabile di laboratorio supporta il personale quando bisogna affrontare nuove procedure di lavoro o utilizzare nuove macchine o attrezzature?</t>
  </si>
  <si>
    <t>L’addestramento rispetto ai contenuti della propria mansione è un obbligo sancito dalla legge (D.Lgs. 81/08, art. 37); rispetto alle novità introdotte nel lavoro dei tecnici, il soggetto incaricato di addestrarli non può che essere il responsabile di laboratorio, eventualmente in collaborazione (per i temi della sicurezza) con il Servizio di Prevenzione e Protezione dell’istituto.</t>
  </si>
  <si>
    <t>Il personale opera stabilmente sempre nello stesso laboratorio?</t>
  </si>
  <si>
    <t>Si, ma con alcune eccezioni</t>
  </si>
  <si>
    <t>No, spesso si è costretti a passare da un laboratorio all’altro</t>
  </si>
  <si>
    <t>No, ad ogni anno scolastico si cambia laboratorio</t>
  </si>
  <si>
    <t>Il fatto di modificare spesso (o addirittura ogni anno) l’attribuzione dei tecnici ai vari laboratori dell’istituto, specie se diversi per caratteristiche e tipologia delle attività didattiche da svolgervi, costituisce sia un fattore di stress per il personale tecnico, sia una notevole complicazione organizzativa, per la necessità di provvedere periodicamente alla sua formazione e al suo addestramento.</t>
  </si>
  <si>
    <t>Il DS promuove l’aggiornamento del personale tecnico in relazione agli aggiornamenti tecnologici?</t>
  </si>
  <si>
    <t xml:space="preserve">Si, con diverse iniziative </t>
  </si>
  <si>
    <t>DS (o DSGA) hanno formalizzato in un documento responsabilità/ ruoli in merito al trattamento dei dati?</t>
  </si>
  <si>
    <t>Si, ognuno sa bene cosa deve fare</t>
  </si>
  <si>
    <t>Spesso no, ci si deve mettere d’accordo</t>
  </si>
  <si>
    <t>(su 40)</t>
  </si>
  <si>
    <t>Organigramma dei ruoli, delle funzioni e delle aree o azioni di pertinenza, sovrapposizioni di più incarichi</t>
  </si>
  <si>
    <t>Frequenza e durata delle interruzioni lunghe (ad es. durante un lavoro di manutenzione o di riordino del laboratorio fermarsi perché è necessario fare un intervento d’urgenza in un altro ambiente dell’istituto)</t>
  </si>
  <si>
    <t>Ricorrenza e durata delle situazioni d’emergenza, che richiedono un sovraccarico di lavoro, pianificazione settimanale delle attività</t>
  </si>
  <si>
    <t>Coerenza della richiesta del DS (o DSGA) al singolo tecnico con i compiti abituali di quest’ultimo all’interno dell’organizzazione del laboratorio, sovrapposizione di conferimento d’incarichi specifici tra DS (o DSGA) e responsabile di laboratorio, ricorrenza di richieste diverse e contrastanti tra un insegnante e un altro</t>
  </si>
  <si>
    <t>Funzionalità e vetustà delle macchine e delle attrezzature, addestramento all’uso di nuove macchine e attrezzature, frequenza della modifica del software, addestramento all’uso di nuovo software</t>
  </si>
  <si>
    <t>Frequenza o ricorrenza degli spostamenti da un laboratorio ad un altro, corrispondenza tra titolo di studio o esperienza pregressa del tecnico e tipologia di laboratorio</t>
  </si>
  <si>
    <t>C5 – AREA CONTENUTO DEL LAVORO – COORDINATORI DI CLASSE</t>
  </si>
  <si>
    <t>CONTESTO DEL LAVORO – PERSONALE COORDINATORI DI CLASSE - PUNTEGGIO PARZIALE – C5</t>
  </si>
  <si>
    <t>Il DS sostiene il ruolo dei coordinatori?</t>
  </si>
  <si>
    <t>Si, sempre e in modo convinto</t>
  </si>
  <si>
    <t>Si, lo approva ma a volte non lo sostiene</t>
  </si>
  <si>
    <t>No, fatica a sostenerlo e tende a non interessarsene</t>
  </si>
  <si>
    <t>No, spesso lo contrasta</t>
  </si>
  <si>
    <t>Si, c’è raccordo e piena condivisione</t>
  </si>
  <si>
    <t>Generalmente si, ma qualche problema può nascere agli scrutini</t>
  </si>
  <si>
    <t>Il Consiglio di classe sostiene il coordinatore nel rapporto con le famiglie, rispetto a situazioni didatticamente o educativamente difficili?</t>
  </si>
  <si>
    <t>Si, non contrasta ma a volte non lo sostiene</t>
  </si>
  <si>
    <t>No, spesso sembra remi addirittura contro</t>
  </si>
  <si>
    <t xml:space="preserve">C’è supporto quando i coordinatori di classe (delegati) presiedono il Consiglio e gli scrutini in assenza del DS </t>
  </si>
  <si>
    <t>Si, c’è sempre aiuto reciproco</t>
  </si>
  <si>
    <t>Si, non lo contrasta ma a volte non lo sostiene</t>
  </si>
  <si>
    <t>C’è raccordo tra coordinatore ed insegnanti per la predisposizione di documenti per le commissioni d’esame?</t>
  </si>
  <si>
    <t xml:space="preserve">No, non sempre </t>
  </si>
  <si>
    <t>No, spesso in totale disaccordo tra loro</t>
  </si>
  <si>
    <t>All’interno dei cc.d.c./team c’è sostegno per le funzioni di coordinamento e verifica dell’andamento del Piano Educativo Individuale (PEI)</t>
  </si>
  <si>
    <t>All’interno dei cc.d.c./team c’è sostegno per le funzioni di coordinamento e verifica dell’andamento del Piano Didattico Personalizzato (PDP)</t>
  </si>
  <si>
    <t>All’interno del Consiglio di classe, c’è sostegno al coordinatore nel rapporto con gli studenti rispetto a situazioni difficili (didatticamente o educativamente)</t>
  </si>
  <si>
    <t xml:space="preserve">Si, sempre </t>
  </si>
  <si>
    <t>Si, non lo contrasta</t>
  </si>
  <si>
    <t>No, non sempre e i problemi emergono</t>
  </si>
  <si>
    <t>B – Contesto del lavoro</t>
  </si>
  <si>
    <t>C1 – Insegnanti – Contenuto del lavoro</t>
  </si>
  <si>
    <t>Totale</t>
  </si>
  <si>
    <t>RISULTATO</t>
  </si>
  <si>
    <t>Punteggio finale</t>
  </si>
  <si>
    <t>Livello di rischio</t>
  </si>
  <si>
    <t>Esito finale e azioni da mettere in atto</t>
  </si>
  <si>
    <t>≤ 31</t>
  </si>
  <si>
    <t>Non Rilevante</t>
  </si>
  <si>
    <t>L’analisi degli indicatori non evidenzia particolari condizioni organizzative che possano determinare la presenza di stress correlato al lavoro. Ripetere l’intera indagine (griglia + check list) ogni 2 aa.ss, effettuare eventuali interventi migliorativi nelle aree che dovessero essere comunque risultate negative.</t>
  </si>
  <si>
    <t>&gt; 63</t>
  </si>
  <si>
    <t>AREA</t>
  </si>
  <si>
    <t>RISULTATI VALUTAZIONE DEL RISCHIO SLC : INSEGNANTI</t>
  </si>
  <si>
    <t>C2 – Amministrativi – Contenuto del lavoro</t>
  </si>
  <si>
    <t>&gt; 62</t>
  </si>
  <si>
    <t>RISULTATI VALUTAZIONE DEL RISCHIO SLC : AMMINISTRATIVI</t>
  </si>
  <si>
    <t>RISULTATI VALUTAZIONE DEL RISCHIO SLC : AUSILIARI</t>
  </si>
  <si>
    <t>C3 – Ausiliari – Contenuto del lavoro</t>
  </si>
  <si>
    <t>Tra 32 e 63</t>
  </si>
  <si>
    <t>Tra 32 e 61</t>
  </si>
  <si>
    <t>≤ 29</t>
  </si>
  <si>
    <t>&gt; 58</t>
  </si>
  <si>
    <t>Tra 30 e 58</t>
  </si>
  <si>
    <t>RISULTATI VALUTAZIONE DEL RISCHIO SLC : TECNICI</t>
  </si>
  <si>
    <t>C4 – Tecnici – Contenuto del lavoro</t>
  </si>
  <si>
    <t>Tra 32 e 62</t>
  </si>
  <si>
    <t>RISULTATI VALUTAZIONE DEL RISCHIO SLC : COORDINATORI</t>
  </si>
  <si>
    <t>C5 – Coordinatori – Contenuto del lavoro</t>
  </si>
  <si>
    <t>1A</t>
  </si>
  <si>
    <t>B</t>
  </si>
  <si>
    <t>2A</t>
  </si>
  <si>
    <t>1I</t>
  </si>
  <si>
    <t>2I</t>
  </si>
  <si>
    <t>3I</t>
  </si>
  <si>
    <t>3A</t>
  </si>
  <si>
    <t>4I</t>
  </si>
  <si>
    <t>4A</t>
  </si>
  <si>
    <t>5I</t>
  </si>
  <si>
    <t>5A</t>
  </si>
  <si>
    <t>6I</t>
  </si>
  <si>
    <t>6A</t>
  </si>
  <si>
    <t>7I</t>
  </si>
  <si>
    <t>7A</t>
  </si>
  <si>
    <t>9I</t>
  </si>
  <si>
    <t>9A</t>
  </si>
  <si>
    <t>10I</t>
  </si>
  <si>
    <t>10A</t>
  </si>
  <si>
    <t>PT</t>
  </si>
  <si>
    <t>PT_C</t>
  </si>
  <si>
    <t>AMBIENTE DI LAVORO</t>
  </si>
  <si>
    <t>CONTESTO DEL LAVORO</t>
  </si>
  <si>
    <t>INSEGNANTI - CONTENUTO</t>
  </si>
  <si>
    <t>AMMINISTRATIVI  - CONTENUTO</t>
  </si>
  <si>
    <t>AUSILIARI  - CONTENUTO</t>
  </si>
  <si>
    <t>TECNICI - CONTENUTO</t>
  </si>
  <si>
    <t>COORDINATORI - CONTENUTO</t>
  </si>
  <si>
    <t>M</t>
  </si>
  <si>
    <t>A</t>
  </si>
  <si>
    <t>Dati</t>
  </si>
  <si>
    <t>Area A</t>
  </si>
  <si>
    <t>Area B</t>
  </si>
  <si>
    <t>C1</t>
  </si>
  <si>
    <t>Rischio</t>
  </si>
  <si>
    <t>C2</t>
  </si>
  <si>
    <t>C3</t>
  </si>
  <si>
    <t>C4</t>
  </si>
  <si>
    <t>C5</t>
  </si>
  <si>
    <t>GRIGLIA DATI OGGETTIVI</t>
  </si>
  <si>
    <t>SCUOLA</t>
  </si>
  <si>
    <t>COGNOME</t>
  </si>
  <si>
    <t>NOME</t>
  </si>
  <si>
    <t>RUOLO</t>
  </si>
  <si>
    <t>PROVINCIA</t>
  </si>
  <si>
    <t>TIPOLOGIA</t>
  </si>
  <si>
    <t>INDIRIZZO</t>
  </si>
  <si>
    <t>GRUPPO DI VALUTAZIONE</t>
  </si>
  <si>
    <t>DATA</t>
  </si>
  <si>
    <t>Scuola</t>
  </si>
  <si>
    <t>Provincia</t>
  </si>
  <si>
    <t>Data</t>
  </si>
  <si>
    <t>Indicatore</t>
  </si>
  <si>
    <t>N. di invii alla Commissione medica di verifica per problemi connessi a comportamenti o ad assenze ripetute per malattia</t>
  </si>
  <si>
    <t>1 - N. di invii alla Commissione medica di verifica per problemi connessi a comportamenti o ad assenze ripetute per malattia</t>
  </si>
  <si>
    <t>Valore Insegnanti</t>
  </si>
  <si>
    <t>Valore Personale ATA</t>
  </si>
  <si>
    <t>N° Totale lavoratori per sede/plesso</t>
  </si>
  <si>
    <t>PERSONALE ATA</t>
  </si>
  <si>
    <t>4 - N. di esposti o segnalazioni da parte del personale, di classi o di genitori pervenuti al DS, al DSGA, al RLS o al MC</t>
  </si>
  <si>
    <t>5 - N. di procedimenti per sanzioni disciplinari</t>
  </si>
  <si>
    <t>AA.SS</t>
  </si>
  <si>
    <t>2022/2023</t>
  </si>
  <si>
    <t>2021/2022</t>
  </si>
  <si>
    <t>2020/2021</t>
  </si>
  <si>
    <r>
      <t>Numero infortuni</t>
    </r>
    <r>
      <rPr>
        <b/>
        <sz val="12"/>
        <color theme="1"/>
        <rFont val="Calibri"/>
        <family val="2"/>
        <scheme val="minor"/>
      </rPr>
      <t xml:space="preserve"> INSEGNANTI</t>
    </r>
  </si>
  <si>
    <r>
      <t>Numero infortuni</t>
    </r>
    <r>
      <rPr>
        <b/>
        <sz val="12"/>
        <color theme="1"/>
        <rFont val="Calibri"/>
        <family val="2"/>
        <scheme val="minor"/>
      </rPr>
      <t xml:space="preserve"> PERSONALE ATA</t>
    </r>
  </si>
  <si>
    <t>Media</t>
  </si>
  <si>
    <t>Valore ultimo anno</t>
  </si>
  <si>
    <r>
      <t xml:space="preserve">Numero lavoratori </t>
    </r>
    <r>
      <rPr>
        <b/>
        <sz val="12"/>
        <color theme="1"/>
        <rFont val="Calibri"/>
        <family val="2"/>
        <scheme val="minor"/>
      </rPr>
      <t>INSEGNANTI</t>
    </r>
  </si>
  <si>
    <r>
      <t xml:space="preserve">Numero lavoratori </t>
    </r>
    <r>
      <rPr>
        <b/>
        <sz val="12"/>
        <color theme="1"/>
        <rFont val="Calibri"/>
        <family val="2"/>
        <scheme val="minor"/>
      </rPr>
      <t>PERSONALE ATA</t>
    </r>
  </si>
  <si>
    <r>
      <t xml:space="preserve">N. di giorni di assenza per malattia </t>
    </r>
    <r>
      <rPr>
        <b/>
        <sz val="12"/>
        <color theme="1"/>
        <rFont val="Calibri"/>
        <family val="2"/>
        <scheme val="minor"/>
      </rPr>
      <t>PERSONALE ATA</t>
    </r>
  </si>
  <si>
    <r>
      <t>N. di giorni di assenza per malattia</t>
    </r>
    <r>
      <rPr>
        <b/>
        <sz val="12"/>
        <color theme="1"/>
        <rFont val="Calibri"/>
        <family val="2"/>
        <scheme val="minor"/>
      </rPr>
      <t xml:space="preserve"> INSEGNANTI</t>
    </r>
  </si>
  <si>
    <r>
      <t xml:space="preserve">N. visite Dal MC (se nominato) su richiesta del lavoratore </t>
    </r>
    <r>
      <rPr>
        <b/>
        <sz val="12"/>
        <color theme="1"/>
        <rFont val="Calibri"/>
        <family val="2"/>
        <scheme val="minor"/>
      </rPr>
      <t>INSEGNANTI</t>
    </r>
  </si>
  <si>
    <r>
      <t xml:space="preserve">N. visite Dal MC (se nominato) su richiesta del lavoratore </t>
    </r>
    <r>
      <rPr>
        <b/>
        <sz val="12"/>
        <color theme="1"/>
        <rFont val="Calibri"/>
        <family val="2"/>
        <scheme val="minor"/>
      </rPr>
      <t>PERSONALE ATA</t>
    </r>
  </si>
  <si>
    <r>
      <t xml:space="preserve">N. visite Dal MC (se nominato) su richiesta del lavoratore </t>
    </r>
    <r>
      <rPr>
        <b/>
        <sz val="9"/>
        <color theme="1"/>
        <rFont val="Calibri"/>
        <family val="2"/>
        <scheme val="minor"/>
      </rPr>
      <t>INSEGNANTI</t>
    </r>
  </si>
  <si>
    <r>
      <t xml:space="preserve">N. visite Dal MC (se nominato) su richiesta del lavoratore </t>
    </r>
    <r>
      <rPr>
        <b/>
        <sz val="9"/>
        <color theme="1"/>
        <rFont val="Calibri"/>
        <family val="2"/>
        <scheme val="minor"/>
      </rPr>
      <t>PERSONALE ATA</t>
    </r>
  </si>
  <si>
    <r>
      <t xml:space="preserve">Indici infortunistici </t>
    </r>
    <r>
      <rPr>
        <b/>
        <sz val="9"/>
        <color theme="1"/>
        <rFont val="Calibri"/>
        <family val="2"/>
        <scheme val="minor"/>
      </rPr>
      <t>INSEGNANTI</t>
    </r>
  </si>
  <si>
    <r>
      <t xml:space="preserve">Indici infortunistici </t>
    </r>
    <r>
      <rPr>
        <b/>
        <sz val="9"/>
        <color theme="1"/>
        <rFont val="Calibri"/>
        <family val="2"/>
        <scheme val="minor"/>
      </rPr>
      <t>Personale ATA</t>
    </r>
  </si>
  <si>
    <t>Media ultimi 3 anni</t>
  </si>
  <si>
    <t>Ultimo anno</t>
  </si>
  <si>
    <t>GRIGLIA  DATI OGGETTIVI</t>
  </si>
  <si>
    <t>DATI OGGETTIVI</t>
  </si>
  <si>
    <t>7I_TRI</t>
  </si>
  <si>
    <t>7I_ULT</t>
  </si>
  <si>
    <t>7A_TRI</t>
  </si>
  <si>
    <t>7A_ULT</t>
  </si>
  <si>
    <t>8_TRI</t>
  </si>
  <si>
    <t>8_ULT</t>
  </si>
  <si>
    <t>9I_TRI</t>
  </si>
  <si>
    <t>9I_ULT</t>
  </si>
  <si>
    <t>9A_TRI</t>
  </si>
  <si>
    <t>9A_ULT</t>
  </si>
  <si>
    <t>10I_TRI</t>
  </si>
  <si>
    <t>10I_ULT</t>
  </si>
  <si>
    <t>10A_TRI</t>
  </si>
  <si>
    <t>10A_ULT</t>
  </si>
  <si>
    <t>L’analisi degli indicatori evidenzia condizioni organizzative che possono determinare la presenza di stress correlato al lavoro. Realizzare gli interventi correttivi rispetto agli indicatori della check list dove è stata valutata una situazione di rischio e ripetere l’intera indagine (griglia + check list) dopo un anno. Se la successiva valutazione non evidenzia un abbassamento del rischio al livello “non rilevante”, realizzare la valutazione approfondita e ripetere l’intera indagine (griglia + check list) dopo 2 aa.ss</t>
  </si>
  <si>
    <t>L’analisi degli indicatori evidenzia condizioni organizzative che possono determinare la presenza di stress correlato al lavoro. Realizzare interventi correttivi immediati rispetto agli indicatori della check list dove è stata valutata una situazione di rischio medio e alto e ripetere l’intera indagine (griglia + check list) al più dopo un anno.  Se la successiva valutazione non evidenzia un abbassamento del rischio al livello “non rilevante”, realizzare la valutazione approfondita e ripetere l’intera indagine (griglia + check list) dopo 1 a.s.</t>
  </si>
  <si>
    <t>La carenza o l’inadeguatezza degli spazi esterni destinati ai momenti di svago (ricreazione, pausa pranzo, ecc.) o ad attività ludico-motorie (strutturate e non) è un elemento negativo avvertito soprattutto nelle scuole del I° ciclo, ma può costituire un problema anche per la gestione delle pause degli studenti delle superiori.</t>
  </si>
  <si>
    <t>Dimensioni e caratteristiche (in relazione al numero di allievi), conduzione quotidiana, manutenzione e mantenimento degli spazi e delle attrezzature</t>
  </si>
  <si>
    <t>A partire dalla politica scolastica che il DS intende perseguire e passando per gli obiettivi di medio-lungo termine (pluriennali) e di breve-medio termine (l’anno scolastico o il quadrimestre), le parole d’ordine sono trasparenza, condivisione e individuazione delle priorità.</t>
  </si>
  <si>
    <t>Modalità di definizione, aggiornamento e diffusione degli obiettivi, esplicitazione delle priorità, modalità per declinare la condivisione degli obiettivi, verifiche sull’effettuazione delle attività coerenti con gli obiettivi</t>
  </si>
  <si>
    <t>Modalità d’ascolto del personale (orari, tempi, luoghi, ecc.), modalità di comunicazione delle risposte</t>
  </si>
  <si>
    <t>Modalità di definizione, aggiornamento e diffusione dei criteri di valutazione, livello medio di conflittualità all’interno dei team sulla valutazione degli allievi, numerosità degli interventi mediatori del DS durante gli scrutini</t>
  </si>
  <si>
    <t>Modalità di definizione, discussione e diffusione delle regole educative (anche ad allievi e famiglie), livello medio di conflittualità all’interno dei cc.d.c./team sulle regole comportamentali ed educative, numerosità degli interventi mediatori o censori del DS</t>
  </si>
  <si>
    <t xml:space="preserve">Generalmente si, ma qualche volta capita </t>
  </si>
  <si>
    <t>&gt; 61</t>
  </si>
  <si>
    <t>ISTRUZIONI</t>
  </si>
  <si>
    <t>Ogni foglio può essere stampato</t>
  </si>
  <si>
    <t>Flegga la casella "Crea una Copia" e seleziona "(nuova cartella)</t>
  </si>
  <si>
    <t>Clicca su "OK"</t>
  </si>
  <si>
    <t>C</t>
  </si>
  <si>
    <t>D</t>
  </si>
  <si>
    <t>Si aprirà un nuovo file e vai su "Salva con nome"</t>
  </si>
  <si>
    <t>E</t>
  </si>
  <si>
    <t>Il file salvato dovrà essere inviato al seguente indirizzo di posta elettronica</t>
  </si>
  <si>
    <t>Nel caso di più plessi duplica il file</t>
  </si>
  <si>
    <t xml:space="preserve">Per spostarsi fra i fogli di lavoro puoi utilizzare il Menu a destra </t>
  </si>
  <si>
    <t>Per rispondere alle domande utilizza sempre la lettera "X"</t>
  </si>
  <si>
    <t xml:space="preserve">Non puoi compilare da solo la griglia dati oggettivi : per calcolare i dati </t>
  </si>
  <si>
    <t>devi compilare la tabella del foglio "inserimento dati"</t>
  </si>
  <si>
    <t>RISULTATI VALUTAZIONE DEL RISCHIO SLC: DATI OGGETTIVI NON INSERITI</t>
  </si>
  <si>
    <r>
      <t xml:space="preserve">Nel caso in cui non ci siano i dati oggettivi, in automatico viene inserito il valore rischio medio per i dati oggettivi | </t>
    </r>
    <r>
      <rPr>
        <b/>
        <sz val="12"/>
        <color theme="1"/>
        <rFont val="Calibri"/>
        <family val="2"/>
        <scheme val="minor"/>
      </rPr>
      <t xml:space="preserve">Azione correttiva: aggiornare la valutazione con di dati oggettivi </t>
    </r>
  </si>
  <si>
    <t xml:space="preserve">Per inviare i dati della sperimentazione </t>
  </si>
  <si>
    <t>Clicca con il tasto dx del mouse sul foglio 'dati' o 'dati 2'(se non hai i dati oggettivi)</t>
  </si>
  <si>
    <r>
      <t>Se non hai i dati oggettivi, utilizza il</t>
    </r>
    <r>
      <rPr>
        <b/>
        <sz val="12"/>
        <color theme="1"/>
        <rFont val="Calibri"/>
        <family val="2"/>
        <scheme val="minor"/>
      </rPr>
      <t xml:space="preserve"> foglio Risultati 2</t>
    </r>
  </si>
  <si>
    <t>1 Punti</t>
  </si>
  <si>
    <t>Totali</t>
  </si>
  <si>
    <t xml:space="preserve"> + 50% del personale è incaricato su 3 o 4 plessi</t>
  </si>
  <si>
    <t xml:space="preserve"> + 50% del personale è incaricato su 1  o 2 plesso</t>
  </si>
  <si>
    <t xml:space="preserve"> + 50% del personale è incaricato su 5 plessi</t>
  </si>
  <si>
    <t xml:space="preserve"> + 50% del personale è incaricato su più di 5 plessi</t>
  </si>
  <si>
    <t>N° 1 o 2 plessi assegnati</t>
  </si>
  <si>
    <t>N° 3 o 4 plessi assegnati</t>
  </si>
  <si>
    <t>N° 5 plessi assegnati</t>
  </si>
  <si>
    <t>N° &gt; 5 plessi assegnati</t>
  </si>
  <si>
    <t>+ del 50% del personale è incaricato su 1 o 2 plessi</t>
  </si>
  <si>
    <t>+ del 50% del personale è incaricato su 3 o 4 plessi</t>
  </si>
  <si>
    <t>+ del 50% del personale è incaricato su 5 plessi</t>
  </si>
  <si>
    <t>+ del 50% del personale è incaricato su più di 5 plessi</t>
  </si>
  <si>
    <r>
      <t xml:space="preserve">N°  lavoratore </t>
    </r>
    <r>
      <rPr>
        <b/>
        <sz val="9"/>
        <color theme="1"/>
        <rFont val="Calibri"/>
        <family val="2"/>
        <scheme val="minor"/>
      </rPr>
      <t>INSEGNANTI</t>
    </r>
  </si>
  <si>
    <r>
      <t xml:space="preserve">N° lavoratore </t>
    </r>
    <r>
      <rPr>
        <b/>
        <sz val="9"/>
        <color theme="1"/>
        <rFont val="Calibri"/>
        <family val="2"/>
        <scheme val="minor"/>
      </rPr>
      <t>PERSONALE ATA</t>
    </r>
  </si>
  <si>
    <t>11I_1_2</t>
  </si>
  <si>
    <t>11I_3_4</t>
  </si>
  <si>
    <t>11I_5</t>
  </si>
  <si>
    <t>11I_+5</t>
  </si>
  <si>
    <t>11A_1_2</t>
  </si>
  <si>
    <t>11A_3_4</t>
  </si>
  <si>
    <t>11A_5</t>
  </si>
  <si>
    <t>11A_+5</t>
  </si>
  <si>
    <t>Una scuola per essere accessibile deve garantire agli alunni, e a tutto il personale scolastico, di poter usufruire dei servizi, delle prestazioni e delle opportunità che essa offre</t>
  </si>
  <si>
    <t xml:space="preserve">Disponibilità di ascensore, servoscala interno, bagni non a norma, segnalazioni visive per studenti con sordità o ipoacusia, mappe a rilievo e percorsi tattili per gli alunni con cecità o ipovisione </t>
  </si>
  <si>
    <t xml:space="preserve">Modalità di organizzazione degli incontri, numero di progetti o percorsi dedicati al singolo alunno ed all’aula </t>
  </si>
  <si>
    <t xml:space="preserve">Piano di attività con obiettivi individuali e di gruppo, dotazione strumenti tecnologici </t>
  </si>
  <si>
    <t>La crescita delle competenze professionali in relazione agli aggiornamenti tecnologici è elemento fondamentale per garantire di essere in grado di supportare il personale nel proprio lavoro in aula e nel rapporto con allievi e famiglie.</t>
  </si>
  <si>
    <t>Modalità di definizione e diffusione del piano d’aggiornamento, modalità per la raccolta delle richieste d’aggiornamento, modalità organizzative e tempistica per la realizzazione dell’aggiornamento, risorse dedicate</t>
  </si>
  <si>
    <t xml:space="preserve">All’interno dell’organigramma dell’Istituto scolastico sono individuati i soggetti autorizzati e responsabili della protezione dei dati e tutto il personale è a conoscenza della attività che devono svolgere e del ruolo che esercitano  </t>
  </si>
  <si>
    <t xml:space="preserve">Presenza di criteri chiari e condivisi anche con le famiglie in merito a problemi comportamentali degli alunni </t>
  </si>
  <si>
    <t>Il consiglio di classe che pianifica in modo chiaro e solerte attività e compiti degli studenti consente di identificare le situazioni didatticamente o educativamente difficili e sostiene il coordinatore nel rapporto con le famiglie di appartenenza</t>
  </si>
  <si>
    <t>In assenza del DS, il coordinatore di classe può essere delegato a presiedere Consiglio di Classe e scrutini. In questo caso la figura del coordinatore e quella di segretario debbono essere "obbligatoriamente" distinte</t>
  </si>
  <si>
    <t>Il ruolo del coordinatore di classe viene agevolato dalla disponibilità di altro componente del Consiglio a ricoprire il ruolo di segretario. Il ruolo delegato viene riconosciuto, non vengono messi in discussione i criteri ed i docenti esaminano le proposte di voto giungendo alla valutazione finale che sarà cura del coordinatore immettere nel registro elettronico</t>
  </si>
  <si>
    <t>Il coordinatore e gli insegnanti concordano i documenti da adottare per le commissioni d’esame</t>
  </si>
  <si>
    <t>Sono individuati i criteri di correzione e valutazione delle prove scritte, di conduzione e valutazione del colloquio, per l'attribuzione del punteggio integrativo</t>
  </si>
  <si>
    <t>Il coordinatore presiede il lavoro del gruppo in particolare nella fase di valutazione didattica periodica e finale degli alunni con disabilità per i quali è previsto il PEI</t>
  </si>
  <si>
    <t>Il coordinatore guida la progettazione didattica della classe come prodotto di un lavoro comune degli insegnanti di sostegno e degli insegnanti curricolari</t>
  </si>
  <si>
    <t>Il GV calcolerà un indice infortunistico semplificato, desumibile dal Registro Infortuni o da altro strumento di monitoraggio adottato nella scuola, suddividendo il personale in due sole categorie (personale docente + coordinatori di classe e personale ATA). Si farà riferimento agli ultimi tre aa.ss. conclusi.</t>
  </si>
  <si>
    <t>Il GV considererà le visite effettuate nel corso degli ultimi 3 aa.ss. conclusi.                                                                                                                                                                                                                                                                             4) Nel caso in cui la risposta “Inalterato” corrisponda a 0, si segna la X nella casella “Diminuito”; ad esempio: nella scuola non ci sono state visite dal MC su richiesta dei lavoratori negli ultimi 3 aa.ss., si dovrebbe segnare “Inalterato” perché non ci sono variazioni, ma in questo caso “Inalterato” indica una condizione non cambiata perché non migliorabile, per cui la X va posta su “Diminuito” e non su “Inalterato”. Porre la X sulla casella “Diminuito” se la scuola non ha il MC</t>
  </si>
  <si>
    <r>
      <t xml:space="preserve">Il lavoro in modalità agile prevede fiducia ed autonomia nella gestione delle attività affidate. La programmazione e la chiara identificazione di obiettivi e modalità di esecuzione sono fattori importanti per la qualità del lavoro del singolo e del gruppo di appartenenza.                                                                                                                                                                                                                                                                                                           </t>
    </r>
    <r>
      <rPr>
        <b/>
        <sz val="9"/>
        <color theme="1"/>
        <rFont val="Calibri (Corpo)"/>
      </rPr>
      <t xml:space="preserve"> Nel caso in cui non sia attivato, indicare nelle note e mettere X nella casella 0 punti </t>
    </r>
  </si>
  <si>
    <t>Azioni di supporto e di accompagnamento del personale amministrativo da parte del DSGA</t>
  </si>
  <si>
    <t>In un’organizzazione complessa, la chiarezza del proprio ruolo e di quello che compete a ciascun lavoratore all’interno di un piccolo gruppo coeso (come tutti i collaboratori dello stesso plesso) costituiscono fattori importanti per la qualità del lavoro</t>
  </si>
  <si>
    <t>Una fonte di stress può nascere dal contrasto tra le esigenze o le consegne attribuite dal responsabile di laboratorio (manutenzione straordinaria di attrezzature, controlli periodici, ecc.) o dagli stessi insegnanti che utilizzano il laboratorio (predisposizione dell’esercitazione, interventi estemporanei di controllo o modifica, ecc.) e quelle del DS o del DSGA, che spesso non tengono conto dell’effettivo lavoro svolto dal tecnico e tendono ad utilizzarlo per altri scopi</t>
  </si>
  <si>
    <t>Azionidi addestramento da parte del responsabile del laboratorio o di altri insegnanti</t>
  </si>
  <si>
    <t xml:space="preserve">Formalizzazione del documento, chiara identificazione dei soggetti e dei ruoli affidati, comunicazione a tutto il personale </t>
  </si>
  <si>
    <t xml:space="preserve">C’è raccordo tra i docenti e la Dirigenza in merito all’organizzazione del lavoro? </t>
  </si>
  <si>
    <t>I problemi organizzativi, didattici della classe e comportamentali degli alunni sono di pertinenza del ruolo docente e vanno gestiti in accordo con il DS. Meno sono chiari i criteri adottati e più complesso sarà il ruolo del coordinatore per raccordare le parti.</t>
  </si>
  <si>
    <t>I problemi comportamentali degli alunni vanno gestiti in accordo con il DS e in condivisione con gli insegnanti.</t>
  </si>
  <si>
    <t>Coordina le attività del team per la valutazione e la predisposizione della documentazione e delle misure di flessibilità e degli interventi di didattica personalizzata o individualizzata il team collabora esplicitando le modalità di sostegno didattico, le modalità di verifica, i criteri di valutazione così da rendere possibile una chiara e inclusiva verifica dell’apprendimento</t>
  </si>
  <si>
    <t>Il piano didattico personalizzato è redatto entro i primi tre mesi dell’anno scolastico e può richiedere il contributo esterno di esperti, la partecipazione della famiglia e dell’alunno 
E’ compito del coordinatore di classe raccogliere le informazioni riguardanti l’alunno, sia consultando la certificazione depositata in segreteria, sia prendendo contatti con la famiglia</t>
  </si>
  <si>
    <t>Il consiglio di classe sostiene il coordinatore nel rapporto con gli studenti individuando gli strumenti e le strategie didattiche che riterrà più opportune per ciascun allievo in situazioni difficili</t>
  </si>
  <si>
    <t>N° Totale Studenti</t>
  </si>
  <si>
    <t>N° Totale Studenti Stranieri</t>
  </si>
  <si>
    <t>N° Totale Studenti disabili certificati</t>
  </si>
  <si>
    <t>N° Totale Studenti con bisogni educativi specifici</t>
  </si>
  <si>
    <t>Tipologia</t>
  </si>
  <si>
    <t>N° Studenti</t>
  </si>
  <si>
    <t>N° Stud. Disab.</t>
  </si>
  <si>
    <t>N° Stud. Stranieri</t>
  </si>
  <si>
    <t>N° Stud. Ed. Spec.</t>
  </si>
  <si>
    <t>Dato Anno Scolastico di rifermento</t>
  </si>
  <si>
    <t>ZONA DI CALCOLO</t>
  </si>
  <si>
    <t>N° Totale di lavoratori Entrati</t>
  </si>
  <si>
    <t>N° Totale di lavoratori Usciti</t>
  </si>
  <si>
    <t>2 - % Rotazione del personale (Usciti/Entrati)</t>
  </si>
  <si>
    <t>N. di richieste di spostamenti interni tra classi o plassi scolastici</t>
  </si>
  <si>
    <t>3 - N. di richieste di spostamenti interni tra classi o plassi scolastici</t>
  </si>
  <si>
    <t>N. di procedimenti per sanzioni disciplinari per il mancato rispetto del Regolamente d'Istituto da parte degl alunni</t>
  </si>
  <si>
    <t>6 - N. di procedimenti per sanzioni disciplinari per il mancato rispetto del Regolamente d'Istituto da parte degl alunni</t>
  </si>
  <si>
    <t xml:space="preserve">N° 7 Insegnanti | Indici infortunistici INSEGNANTI </t>
  </si>
  <si>
    <t xml:space="preserve">N° 7 Personale ATA | Indici infortunistici Personale ATA </t>
  </si>
  <si>
    <r>
      <t>Numero ore perse dal lavoro a.s. oggetto della valutazione</t>
    </r>
    <r>
      <rPr>
        <b/>
        <sz val="12"/>
        <color theme="1"/>
        <rFont val="Calibri"/>
        <family val="2"/>
        <scheme val="minor"/>
      </rPr>
      <t xml:space="preserve"> TOTALE (Insegnanti + ATA)</t>
    </r>
  </si>
  <si>
    <r>
      <t>Numero ore di lavoro da contratto a.s. oggetto della valutazione</t>
    </r>
    <r>
      <rPr>
        <b/>
        <sz val="12"/>
        <color theme="1"/>
        <rFont val="Calibri"/>
        <family val="2"/>
        <scheme val="minor"/>
      </rPr>
      <t xml:space="preserve"> TOTALE (Insegnanti + ATA)</t>
    </r>
  </si>
  <si>
    <t>N. 8 % Assenze dal lavoro</t>
  </si>
  <si>
    <r>
      <t xml:space="preserve">N. 9 - % Assenze per Malattia </t>
    </r>
    <r>
      <rPr>
        <b/>
        <sz val="12"/>
        <color theme="1"/>
        <rFont val="Calibri"/>
        <family val="2"/>
        <scheme val="minor"/>
      </rPr>
      <t>INSEGNANTI</t>
    </r>
  </si>
  <si>
    <r>
      <t xml:space="preserve">N. 9 - % Assenze per Malattia </t>
    </r>
    <r>
      <rPr>
        <b/>
        <sz val="12"/>
        <color theme="1"/>
        <rFont val="Calibri"/>
        <family val="2"/>
        <scheme val="minor"/>
      </rPr>
      <t>PERSONALE ATA</t>
    </r>
  </si>
  <si>
    <r>
      <t xml:space="preserve">10 - N. visite Dal MC (se nominato) su richiesta del lavoratore </t>
    </r>
    <r>
      <rPr>
        <b/>
        <sz val="12"/>
        <color theme="1"/>
        <rFont val="Calibri"/>
        <family val="2"/>
        <scheme val="minor"/>
      </rPr>
      <t>INSEGNANTI</t>
    </r>
  </si>
  <si>
    <r>
      <t xml:space="preserve">10 -  N. visite Dal MC (se nominato) su richiesta del lavoratore </t>
    </r>
    <r>
      <rPr>
        <b/>
        <sz val="12"/>
        <color theme="1"/>
        <rFont val="Calibri"/>
        <family val="2"/>
        <scheme val="minor"/>
      </rPr>
      <t>PERSONALE ATA</t>
    </r>
  </si>
  <si>
    <t>% Rotazione del personale (Entrati/Usciti)</t>
  </si>
  <si>
    <t>N. di richieste di spostamenti interni tra classi o plessi scolastici</t>
  </si>
  <si>
    <t>N. di procedimenti per sanzioni disciplinari per il mancato rispetto del Regolamento d'Istituto da parte degli alunni</t>
  </si>
  <si>
    <t>% Assenze dal lavoro</t>
  </si>
  <si>
    <r>
      <t>% assenze per malattia</t>
    </r>
    <r>
      <rPr>
        <b/>
        <sz val="9"/>
        <color theme="1"/>
        <rFont val="Calibri"/>
        <family val="2"/>
        <scheme val="minor"/>
      </rPr>
      <t xml:space="preserve"> INSEGNANTI</t>
    </r>
  </si>
  <si>
    <r>
      <t xml:space="preserve">% assenze per malattia </t>
    </r>
    <r>
      <rPr>
        <b/>
        <sz val="9"/>
        <color theme="1"/>
        <rFont val="Calibri"/>
        <family val="2"/>
        <scheme val="minor"/>
      </rPr>
      <t>PERSONALE ATA</t>
    </r>
  </si>
  <si>
    <t xml:space="preserve">Si tratta degli invii alla Commissione istituita dal Ministero dell’Economia e delle Finanze in base all’art. 3, comma 3, del D.M. 12/2/2004 (“Criteri organizzativi dell’assegnazione delle domande agli organismi di accertamento sanitario …”) e all’art. 1, comma 2, del D.Lgs. 165/2001. 
Il GV considererà le situazioni per le quali è stata avviata la pratica nel corso dell’a.s. di riferimento per l’indagine, anche se l’iter non si è ancora concluso al momento della compilazione della griglia.					</t>
  </si>
  <si>
    <t>% Rotazione del personale (Usciti/Entrati)</t>
  </si>
  <si>
    <t xml:space="preserve">L’indicatore descrive il fenomeno del turnover e misura i movimenti effettuati dai lavoratori in termini di entrata e uscita, anche nel caso in cui uno stesso lavoratore dovesse assentarsi e rientrare [ad esempio: personale comandato] nell’arco dello stesso anno. 
Numeratore: è dato dal numero di entrati + il numero di usciti nell’a.s. di riferimento per l’indagine 
Denominatore: è dato dal numero di lavoratori complessivo del gruppo di riferimento (Insegnanti e personale ATA)			</t>
  </si>
  <si>
    <t xml:space="preserve">Il GV considererà solo le richieste pervenute per iscritto al DS nell’a.s. di riferimento per l’indagine (anche se non esaudite).
In riferimento al personale ATA si includono anche gli spostamenti per cambio attività/mansione	</t>
  </si>
  <si>
    <t>Il GV considererà solo gli esposti e le segnalazioni debitamente documentati (cioè scritti ed autentici, anche se non protocollati), conservati agli atti, fatti pervenire o consegnati a mano al DS, al DSGA o al RLS.
La presenza di esposti provenienti dall’interno e/o dall’esterno costituisce un fattore di pressione indipendentemente dal contenuto segnalato.
Le informazioni da vagliare sono quelle relative all’a.s. di riferimento per l’indagine</t>
  </si>
  <si>
    <t>% Assenza dal lavoro</t>
  </si>
  <si>
    <t xml:space="preserve">I dati sono ricavabili dal sistema informatico ARGO Personale o dal sistema equivalente in uso nella scuola. Si farà riferimento agli ultimi tre aa.ss. conclusi
Assenze dal lavoro da considerare: es. malattia figlio, periodi di aspettativa per motivi personali, assenze ingiustificate, mancato rispetto dell’orario minimo di lavoro per ritardi, uscite anticipate, etc. 
Non sono da considerare assenze quelle previste per lo sviluppo delle competenze (es. formazione), quelle legate ad agitazioni di carattere sindacale e/o ad assemblee autorizzate, quelle relative alla maternità e all’allattamento. 
Numeratore: è dato dal numero totale di ore lavorative perse dai lavoratori nell’intervallo di tempo considerato. 
Denominatore: è dato dal numero di ore lavorabili da tutti i lavoratori </t>
  </si>
  <si>
    <t>% Assenze per malattia</t>
  </si>
  <si>
    <t xml:space="preserve">I dati sono ricavabili dal sistema informatico ARGO Personale o dal sistema equivalente in uso nella scuola, e verranno aggreganti in due sole categorie (personale docente + coordinatori di classe e personale ATA). Si farà riferimento agli ultimi tre aa.ss. conclusi.
Sono esclusi: i giorni di assenza per maternità e allattamento, in quanto non si configurano come malattia. 
Numeratore: è dato dal numero di giorni di assenza dal lavoro per malattia di tutti i lavoratori del gruppo di riferimento (Insegnanti e personale ATA) nell’intervallo di tempo considerato. 
Denominatore: è dato dal numero di lavoratori del gruppo di riferimento (Insegnanti e personale ATA) </t>
  </si>
  <si>
    <t>Il numero di plessi in cui si esolcia il servizio (Valore dell’anno di valutazione)</t>
  </si>
  <si>
    <t>Il GV verifica in quante strutture è impegnato il personale considerando lo spostamento una condizione progressivamente più stressante perché richiede tempo di percorrenza e adattamento a strutture e gruppi differenti di colleghi 
Dividere il numero di lavoratori incaricato su 1 o 2 plessi, 3 o 4 plessi, 5 plessi, &gt; di 5 plessi e dividerlo per il numero di lavoratori totali</t>
  </si>
  <si>
    <t>≤ 20% di casi (1)</t>
  </si>
  <si>
    <t>&gt; 20% di casi (1)</t>
  </si>
  <si>
    <t>Il microclima (temperatura e umidità dell’aria e presenza di sostanze inquinanti) di tutti gli ambienti è adeguato?</t>
  </si>
  <si>
    <t>Sono presenti attrezzature/strumenti (pc, lim, fotocopiatrici, stampanti..) adeguati e sufficienti per lo svolgimento del proprio lavoro?</t>
  </si>
  <si>
    <t xml:space="preserve">Si </t>
  </si>
  <si>
    <t>Sufficienti ma non sempre adeguati</t>
  </si>
  <si>
    <t>Adeguati ma non sufficienti</t>
  </si>
  <si>
    <t xml:space="preserve">Ne adeguati ne sufficienti </t>
  </si>
  <si>
    <t>Il lavoratore ha a disposizione strumenti adeguati al raggiungimento del proprio compito nei tempi prefissati</t>
  </si>
  <si>
    <t xml:space="preserve">Disponibilità di strumenti di lavoro funzionanti ed adeguati all’attività assegnata </t>
  </si>
  <si>
    <t>L’organizzazione dell’orario di lavoro del personale, prevede una rotazione tale da facilitare chi lavora su più plessi?</t>
  </si>
  <si>
    <t xml:space="preserve">La programmazione dell’orario di lavoro tiene conto delle esigenze del personale, a partire da che opera su più plessi </t>
  </si>
  <si>
    <t>Raccolta delle richieste, limiti e/o vincoli alle richieste (es. limitazioni), organizzazione del lavoro a rotazione</t>
  </si>
  <si>
    <t>L’organizzazione del lavoro, in particolare di contesti ad alto livello di turnover, richiede la presenza di istruzioni operative chiare e standard</t>
  </si>
  <si>
    <t>Esistono momenti strutturati di incontro individuale con il DS?</t>
  </si>
  <si>
    <t xml:space="preserve">Ogni lavoratore che lo richieda, ha la possibilità di comunicare con il DS in modo programmato e riservato  </t>
  </si>
  <si>
    <t>C’è coerenza e condivsione all’interno del singolo team sui criteri di valutazione dell’apprendimento e comportamento degli allievi?</t>
  </si>
  <si>
    <t>I principi e i messaggi educativi sono condivisi ed applicati all’interno dei cc.d.c./team?</t>
  </si>
  <si>
    <t xml:space="preserve">Si, c’è piena condivisione e applicazione </t>
  </si>
  <si>
    <t>Generalmente sono condivisi ma non sempre applicati</t>
  </si>
  <si>
    <t xml:space="preserve">Pur essendo condivisi sono sistematicamente disapplicati da qualcuno </t>
  </si>
  <si>
    <t>Un altro ambito che tipicamente può portare a problemi relazionali e a contrasti tra colleghi, all’interno dello stesso cc.d.c./team, riguarda le regole educative da trasmettere agli allievi, i confini del lecito a scuola, lo stile educativo (spesso molto diversificato per importanza data a certi comportamenti o per qualità del rapporto docente/discente</t>
  </si>
  <si>
    <t>Vengono organizzati incontri tra insegnanti a carattere interdisciplinare?</t>
  </si>
  <si>
    <t>Si, in numero e secondo tempistiche adeguati</t>
  </si>
  <si>
    <t>Si, ma in numero e secondo tempistiche non sempre adeguati</t>
  </si>
  <si>
    <t>Sì, ma in numero non adeguato</t>
  </si>
  <si>
    <t>Raramente e secondo temopistiche indadeguate</t>
  </si>
  <si>
    <t xml:space="preserve">La creazione delle classi iniziali rappresenta una fase delicata e fondamentale. Un’attenta valutazione del livello di partenza dei nuovi iscritti ed una corretta aggregazione degli alunni, tale da rendere le classi omogenee anche sotto il profilo della numerosità dei ragazzi con bisogni educativi speciali e/o con disabilità e/o con storie di migrazione, permettono di condurre il processo educativo e formativo degli alunni in modo più efficiente. </t>
  </si>
  <si>
    <t>La comunicazione tra scuola alunni e famiglie è efficace e trasparente?</t>
  </si>
  <si>
    <t>In molti casi i problemi di rapporto tra insegnante e allievi nascono dalla scarsità di informazioni che gli allievi e le famiglie ricevono sul percorso didattico che stanno affrontando (obiettivi delle singole discipline, argomenti più importanti, programmazione delle attività nel corso dell’anno, tipologia delle verifiche, criteri adottati per la loro valutazione, indicazioni per affrontare i compiti in classe, richiesta di impegno domestico ecc..</t>
  </si>
  <si>
    <t xml:space="preserve">Si, con alcune iniziative utili, ma non sempre condivise </t>
  </si>
  <si>
    <t xml:space="preserve">No, le azioni di aggiornamento non sono rispondenti al fabbisogno dei docenti </t>
  </si>
  <si>
    <t>No, non vi è alcun tipo di aggiornamento</t>
  </si>
  <si>
    <t>Modalità di comunicazione del fabbisogno formativo, definizione e diffusione del piano d’aggiornamento per il personale, modalità organizzative e tempistica per la realizzazione dell’aggiornamento condiviso</t>
  </si>
  <si>
    <r>
      <t xml:space="preserve">Il docente di sostegno è assegnato alla classe, di cui diventa pienamente contitolare, e non al singolo alunno per cui vanno programmati incontri di coordinamento e programmazione delle attività in cui viene coinvolto nella programmazione complessiva                                                                                                                                                                                                                                                                                                                                                                                           </t>
    </r>
    <r>
      <rPr>
        <b/>
        <i/>
        <sz val="9"/>
        <color theme="1"/>
        <rFont val="Calibri (Corpo)"/>
      </rPr>
      <t>Se non presente l’insegnante di sostegno, indicare nelle note e segnare X nella casella 0 punti</t>
    </r>
  </si>
  <si>
    <t>Il lavoro assegnato in modalità agile</t>
  </si>
  <si>
    <t>È programmato ma non comunicata la disponibilità oraria</t>
  </si>
  <si>
    <t>Il coordinatore di classe ha un ruolo complesso di raccordo tra docenti e il DS, di relazione con le famiglie, di programmazione per le classi V e di coordinamento tra piani educativi</t>
  </si>
  <si>
    <t xml:space="preserve">Modalità di comunicazione del ruolo da parte del DS nei confronti dell’interno e dell’esterno, partecipazione del DS a incontri critici, coinvolgimento del coordinatore in ogni controversia segnalata da insegnanti e definizione dell’orario di servizio tale da permettere un adeguato svolgimento del ruolo </t>
  </si>
  <si>
    <t>Presenza di criteri chiari per l’esercizio del ruolo nel Consiglio di classe e in fase di scrutini (in assenza del DS) e per la verifica dello stato di avanzamento del Piano Educativo Individualizzato e del Piano Didattico Personalizzato (predisposti rispettivamente per gli alunni con disabilità e per quelli con bisogni educativi speciali o con una diagnosi di DSA certificata)</t>
  </si>
  <si>
    <t>C’è raccordo tra i coordinatori e la Dirigenza in merito a problemi comportamentali degli alunni?</t>
  </si>
  <si>
    <t>Il consiglio di classe è organismo collegiale costituito da docenti che si riuniscono al fine di concordare le attività scolastiche e didattiche più idonee
La programmazione didattica viene pianificata nei primi mesi dell'anno in modo tale da avere bene in mente quali saranno tutte le attività e i compiti che dovranno essere eseguiti dagli studenti e le modalità con cui gli insegnanti porteranno avanti il loro programma scolastico</t>
  </si>
  <si>
    <t>L’analisi degli indicatori non evidenzia particolari condizioni organizzative che possano determinare la presenza di stress correlato al lavoro. Ripetere l’intera indagine (griglia + check list) ogni 2 aa.ss. ed effettuare eventuali interventi migliorativi nelle aree che dovessero essere comunque risultate negative.</t>
  </si>
  <si>
    <t>L’analisi degli indicatori evidenzia condizioni organizzative che determinano la presenza di stress correlato al lavoro. Realizzare interventi correttivi immediati rispetto agli indicatori della check list dove è stata valutata una situazione di rischio medio e alto e ripetere l’intera indagine (griglia + check list) al più dopo un anno.  Se la successiva valutazione non evidenzia un abbassamento del rischio al livello “non rilevante”, realizzare la valutazione approfondita e ripetere l’intera indagine (griglia + check list) dopo 1 a.s.</t>
  </si>
  <si>
    <t>≤ 30</t>
  </si>
  <si>
    <t>Tra 31 e 60</t>
  </si>
  <si>
    <t>&gt; 60</t>
  </si>
  <si>
    <t>VALUTAZIONE DEL RISCHIO STRESS LAVORO CORRELATO</t>
  </si>
  <si>
    <r>
      <t xml:space="preserve">Inserire indirizzo: </t>
    </r>
    <r>
      <rPr>
        <b/>
        <sz val="12"/>
        <color theme="1"/>
        <rFont val="Calibri"/>
        <family val="2"/>
        <scheme val="minor"/>
      </rPr>
      <t>antonia.ballottin@aulss9.veneto.it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</si>
</sst>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2"/>
      <color theme="1"/>
      <name val="Calibri"/>
      <family val="2"/>
      <scheme val="minor"/>
    </font>
    <font>
      <sz val="12"/>
      <color theme="1"/>
      <name val="Calibri"/>
      <family val="2"/>
      <scheme val="minor"/>
    </font>
    <font>
      <b/>
      <sz val="12"/>
      <color theme="1"/>
      <name val="Calibri"/>
      <family val="2"/>
      <scheme val="minor"/>
    </font>
    <font>
      <sz val="9"/>
      <color rgb="FF000000"/>
      <name val="Arial"/>
      <family val="2"/>
    </font>
    <font>
      <sz val="10"/>
      <color theme="1"/>
      <name val="Calibri"/>
      <family val="2"/>
      <scheme val="minor"/>
    </font>
    <font>
      <sz val="9"/>
      <color rgb="FF000000"/>
      <name val="Calibri"/>
      <family val="2"/>
      <scheme val="minor"/>
    </font>
    <font>
      <sz val="10"/>
      <color rgb="FF000000"/>
      <name val="Calibri"/>
      <family val="2"/>
      <scheme val="minor"/>
    </font>
    <font>
      <b/>
      <sz val="10"/>
      <color rgb="FF000000"/>
      <name val="Calibri"/>
      <family val="2"/>
      <scheme val="minor"/>
    </font>
    <font>
      <b/>
      <sz val="16"/>
      <color rgb="FF000000"/>
      <name val="Calibri"/>
      <family val="2"/>
      <scheme val="minor"/>
    </font>
    <font>
      <b/>
      <sz val="18"/>
      <color rgb="FF000000"/>
      <name val="Calibri"/>
      <family val="2"/>
      <scheme val="minor"/>
    </font>
    <font>
      <b/>
      <sz val="10"/>
      <color theme="1"/>
      <name val="Calibri"/>
      <family val="2"/>
      <scheme val="minor"/>
    </font>
    <font>
      <sz val="9"/>
      <color theme="1"/>
      <name val="Calibri"/>
      <family val="2"/>
      <scheme val="minor"/>
    </font>
    <font>
      <sz val="8"/>
      <color theme="1"/>
      <name val="Calibri"/>
      <family val="2"/>
      <scheme val="minor"/>
    </font>
    <font>
      <i/>
      <sz val="8"/>
      <color theme="1"/>
      <name val="Calibri"/>
      <family val="2"/>
      <scheme val="minor"/>
    </font>
    <font>
      <sz val="14"/>
      <color theme="1"/>
      <name val="Calibri"/>
      <family val="2"/>
      <scheme val="minor"/>
    </font>
    <font>
      <b/>
      <sz val="10"/>
      <color rgb="FF000000"/>
      <name val="Times New Roman"/>
      <family val="1"/>
    </font>
    <font>
      <sz val="10"/>
      <color rgb="FF000000"/>
      <name val="Times New Roman"/>
      <family val="1"/>
    </font>
    <font>
      <sz val="12"/>
      <color rgb="FF000000"/>
      <name val="Times New Roman"/>
      <family val="1"/>
    </font>
    <font>
      <b/>
      <sz val="16"/>
      <color theme="1"/>
      <name val="Calibri"/>
      <family val="2"/>
      <scheme val="minor"/>
    </font>
    <font>
      <b/>
      <sz val="9"/>
      <color theme="1"/>
      <name val="Calibri"/>
      <family val="2"/>
      <scheme val="minor"/>
    </font>
    <font>
      <b/>
      <sz val="14"/>
      <color theme="1"/>
      <name val="Calibri"/>
      <family val="2"/>
      <scheme val="minor"/>
    </font>
    <font>
      <b/>
      <i/>
      <sz val="8"/>
      <color theme="1"/>
      <name val="Calibri"/>
      <family val="2"/>
      <scheme val="minor"/>
    </font>
    <font>
      <b/>
      <sz val="9"/>
      <color rgb="FF000000"/>
      <name val="Calibri"/>
      <family val="2"/>
      <scheme val="minor"/>
    </font>
    <font>
      <b/>
      <sz val="8"/>
      <color rgb="FF000000"/>
      <name val="Arial"/>
      <family val="2"/>
    </font>
    <font>
      <b/>
      <i/>
      <sz val="9"/>
      <color theme="1"/>
      <name val="Calibri (Corpo)"/>
    </font>
    <font>
      <b/>
      <sz val="9"/>
      <color theme="1"/>
      <name val="Calibri (Corpo)"/>
    </font>
    <font>
      <b/>
      <i/>
      <sz val="12"/>
      <color theme="1"/>
      <name val="Calibri"/>
      <family val="2"/>
      <scheme val="minor"/>
    </font>
  </fonts>
  <fills count="20">
    <fill>
      <patternFill patternType="none"/>
    </fill>
    <fill>
      <patternFill patternType="gray125"/>
    </fill>
    <fill>
      <patternFill patternType="solid">
        <fgColor rgb="FFCCFFCC"/>
        <bgColor indexed="64"/>
      </patternFill>
    </fill>
    <fill>
      <patternFill patternType="solid">
        <fgColor rgb="FFFF9900"/>
        <bgColor indexed="64"/>
      </patternFill>
    </fill>
    <fill>
      <patternFill patternType="solid">
        <fgColor theme="0"/>
        <bgColor indexed="64"/>
      </patternFill>
    </fill>
    <fill>
      <patternFill patternType="solid">
        <fgColor rgb="FFFFFF9A"/>
        <bgColor indexed="64"/>
      </patternFill>
    </fill>
    <fill>
      <patternFill patternType="solid">
        <fgColor rgb="FFD9E1F2"/>
        <bgColor indexed="64"/>
      </patternFill>
    </fill>
    <fill>
      <patternFill patternType="solid">
        <fgColor rgb="FFE6E6E6"/>
        <bgColor indexed="64"/>
      </patternFill>
    </fill>
    <fill>
      <patternFill patternType="solid">
        <fgColor rgb="FF8EFA00"/>
        <bgColor indexed="64"/>
      </patternFill>
    </fill>
    <fill>
      <patternFill patternType="solid">
        <fgColor rgb="FFFFFC00"/>
        <bgColor indexed="64"/>
      </patternFill>
    </fill>
    <fill>
      <patternFill patternType="solid">
        <fgColor rgb="FFFF7E79"/>
        <bgColor indexed="64"/>
      </patternFill>
    </fill>
    <fill>
      <patternFill patternType="solid">
        <fgColor rgb="FF73FDD6"/>
        <bgColor indexed="64"/>
      </patternFill>
    </fill>
    <fill>
      <patternFill patternType="solid">
        <fgColor rgb="FF8CFA02"/>
        <bgColor indexed="64"/>
      </patternFill>
    </fill>
    <fill>
      <patternFill patternType="solid">
        <fgColor rgb="FFFFCC99"/>
        <bgColor indexed="64"/>
      </patternFill>
    </fill>
    <fill>
      <patternFill patternType="solid">
        <fgColor rgb="FFFCE4D6"/>
        <bgColor indexed="64"/>
      </patternFill>
    </fill>
    <fill>
      <patternFill patternType="solid">
        <fgColor rgb="FFFFFFFF"/>
        <bgColor indexed="64"/>
      </patternFill>
    </fill>
    <fill>
      <patternFill patternType="solid">
        <fgColor theme="2"/>
        <bgColor indexed="64"/>
      </patternFill>
    </fill>
    <fill>
      <patternFill patternType="solid">
        <fgColor theme="9" tint="0.59999389629810485"/>
        <bgColor indexed="64"/>
      </patternFill>
    </fill>
    <fill>
      <patternFill patternType="solid">
        <fgColor rgb="FFFFFF99"/>
        <bgColor indexed="64"/>
      </patternFill>
    </fill>
    <fill>
      <patternFill patternType="solid">
        <fgColor rgb="FF73FEFF"/>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s>
  <cellStyleXfs count="2">
    <xf numFmtId="0" fontId="0" fillId="0" borderId="0"/>
    <xf numFmtId="9" fontId="1" fillId="0" borderId="0" applyFont="0" applyFill="0" applyBorder="0" applyAlignment="0" applyProtection="0"/>
  </cellStyleXfs>
  <cellXfs count="341">
    <xf numFmtId="0" fontId="0" fillId="0" borderId="0" xfId="0"/>
    <xf numFmtId="0" fontId="4" fillId="0" borderId="0" xfId="0" applyFont="1"/>
    <xf numFmtId="0" fontId="4" fillId="4" borderId="0" xfId="0" applyFont="1" applyFill="1"/>
    <xf numFmtId="0" fontId="4" fillId="4" borderId="1" xfId="0" applyFont="1" applyFill="1" applyBorder="1" applyAlignment="1">
      <alignment horizontal="center" vertical="center"/>
    </xf>
    <xf numFmtId="0" fontId="10" fillId="4" borderId="7" xfId="0" applyFont="1" applyFill="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13" fillId="4" borderId="0" xfId="0" applyFont="1" applyFill="1" applyAlignment="1">
      <alignment horizontal="left" vertical="center" wrapText="1"/>
    </xf>
    <xf numFmtId="0" fontId="2" fillId="4" borderId="1" xfId="0" applyFont="1" applyFill="1" applyBorder="1" applyAlignment="1">
      <alignment horizontal="center" vertical="center"/>
    </xf>
    <xf numFmtId="0" fontId="12" fillId="0" borderId="0" xfId="0" applyFont="1"/>
    <xf numFmtId="0" fontId="3" fillId="0" borderId="0" xfId="0" applyFont="1" applyAlignment="1">
      <alignment horizontal="center" vertical="center" wrapText="1"/>
    </xf>
    <xf numFmtId="0" fontId="2"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0" fillId="4" borderId="0" xfId="0" applyFill="1"/>
    <xf numFmtId="0" fontId="7" fillId="7" borderId="1" xfId="0" applyFont="1" applyFill="1" applyBorder="1" applyAlignment="1">
      <alignment horizontal="center" vertical="center" wrapText="1"/>
    </xf>
    <xf numFmtId="0" fontId="0" fillId="4" borderId="0" xfId="0" applyFill="1" applyAlignment="1">
      <alignment horizontal="center"/>
    </xf>
    <xf numFmtId="0" fontId="5" fillId="8" borderId="1" xfId="0" applyFont="1" applyFill="1" applyBorder="1" applyAlignment="1">
      <alignment horizontal="center" vertical="center"/>
    </xf>
    <xf numFmtId="0" fontId="5" fillId="9" borderId="1" xfId="0" applyFont="1" applyFill="1" applyBorder="1" applyAlignment="1">
      <alignment horizontal="center" vertical="center"/>
    </xf>
    <xf numFmtId="0" fontId="5" fillId="10"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0" fillId="2" borderId="1" xfId="0" applyFont="1" applyFill="1" applyBorder="1" applyAlignment="1">
      <alignment horizontal="center" vertical="center"/>
    </xf>
    <xf numFmtId="0" fontId="20" fillId="5" borderId="1" xfId="0" applyFont="1" applyFill="1" applyBorder="1" applyAlignment="1">
      <alignment horizontal="center" vertical="center"/>
    </xf>
    <xf numFmtId="0" fontId="20" fillId="3" borderId="1" xfId="0" applyFont="1" applyFill="1" applyBorder="1" applyAlignment="1">
      <alignment horizontal="center" vertical="center"/>
    </xf>
    <xf numFmtId="0" fontId="2" fillId="4" borderId="1" xfId="0" applyFont="1" applyFill="1" applyBorder="1"/>
    <xf numFmtId="0" fontId="10" fillId="16" borderId="1" xfId="0" applyFont="1" applyFill="1" applyBorder="1" applyAlignment="1">
      <alignment vertical="center"/>
    </xf>
    <xf numFmtId="0" fontId="22" fillId="8"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10" borderId="1" xfId="0" applyFont="1" applyFill="1" applyBorder="1" applyAlignment="1">
      <alignment horizontal="center" vertical="center"/>
    </xf>
    <xf numFmtId="0" fontId="11" fillId="0" borderId="0" xfId="0" applyFont="1" applyAlignment="1">
      <alignment horizontal="center" vertical="center"/>
    </xf>
    <xf numFmtId="0" fontId="11" fillId="0" borderId="1" xfId="0" applyFont="1" applyBorder="1" applyAlignment="1">
      <alignment horizontal="center" vertical="center"/>
    </xf>
    <xf numFmtId="0" fontId="0" fillId="0" borderId="1" xfId="0" applyBorder="1"/>
    <xf numFmtId="0" fontId="11" fillId="12" borderId="1" xfId="0" applyFont="1" applyFill="1" applyBorder="1" applyAlignment="1">
      <alignment horizontal="center" vertical="center"/>
    </xf>
    <xf numFmtId="0" fontId="11" fillId="5" borderId="1" xfId="0" applyFont="1" applyFill="1" applyBorder="1" applyAlignment="1">
      <alignment horizontal="center" vertical="center"/>
    </xf>
    <xf numFmtId="0" fontId="11" fillId="10" borderId="1" xfId="0" applyFont="1" applyFill="1" applyBorder="1" applyAlignment="1">
      <alignment horizontal="center" vertical="center"/>
    </xf>
    <xf numFmtId="0" fontId="0" fillId="4" borderId="1" xfId="0" applyFill="1" applyBorder="1" applyAlignment="1">
      <alignment horizontal="center" vertical="center"/>
    </xf>
    <xf numFmtId="0" fontId="0" fillId="4" borderId="1" xfId="0" applyFill="1" applyBorder="1"/>
    <xf numFmtId="0" fontId="0" fillId="4" borderId="0" xfId="0" applyFill="1" applyAlignment="1">
      <alignment horizontal="right"/>
    </xf>
    <xf numFmtId="0" fontId="20" fillId="4" borderId="0" xfId="0" applyFont="1" applyFill="1" applyAlignment="1">
      <alignment horizontal="center"/>
    </xf>
    <xf numFmtId="164" fontId="19" fillId="4" borderId="0" xfId="1" applyNumberFormat="1" applyFont="1" applyFill="1" applyBorder="1" applyAlignment="1" applyProtection="1">
      <alignment horizontal="center"/>
    </xf>
    <xf numFmtId="0" fontId="11" fillId="4" borderId="0" xfId="0" applyFont="1" applyFill="1" applyAlignment="1">
      <alignment horizontal="left" vertical="center" wrapText="1"/>
    </xf>
    <xf numFmtId="0" fontId="15" fillId="0" borderId="0" xfId="0" applyFont="1" applyAlignment="1">
      <alignment horizontal="center" vertical="center" wrapText="1"/>
    </xf>
    <xf numFmtId="0" fontId="16" fillId="0" borderId="0" xfId="0" applyFont="1" applyAlignment="1">
      <alignment horizontal="center" vertical="center"/>
    </xf>
    <xf numFmtId="0" fontId="17" fillId="0" borderId="0" xfId="0" applyFont="1" applyAlignment="1">
      <alignment horizontal="center" vertical="center"/>
    </xf>
    <xf numFmtId="0" fontId="11" fillId="4" borderId="1" xfId="0" applyFont="1" applyFill="1" applyBorder="1" applyAlignment="1">
      <alignment horizontal="center" vertical="center" wrapText="1"/>
    </xf>
    <xf numFmtId="0" fontId="11" fillId="4" borderId="0" xfId="0" applyFont="1" applyFill="1" applyAlignment="1">
      <alignment horizontal="center" vertical="center" wrapText="1"/>
    </xf>
    <xf numFmtId="0" fontId="12" fillId="0" borderId="1" xfId="0" applyFont="1" applyBorder="1"/>
    <xf numFmtId="164" fontId="4" fillId="0" borderId="0" xfId="0" applyNumberFormat="1" applyFont="1"/>
    <xf numFmtId="0" fontId="0" fillId="4" borderId="1" xfId="0" applyFill="1" applyBorder="1" applyAlignment="1" applyProtection="1">
      <alignment horizontal="center" vertical="center"/>
      <protection locked="0"/>
    </xf>
    <xf numFmtId="0" fontId="0" fillId="4" borderId="0" xfId="0" applyFill="1" applyAlignment="1">
      <alignment horizontal="center" vertical="center"/>
    </xf>
    <xf numFmtId="164" fontId="0" fillId="4" borderId="1" xfId="1" applyNumberFormat="1" applyFont="1" applyFill="1" applyBorder="1" applyAlignment="1">
      <alignment horizontal="center" vertical="center"/>
    </xf>
    <xf numFmtId="164" fontId="0" fillId="4" borderId="1" xfId="1" applyNumberFormat="1" applyFont="1" applyFill="1" applyBorder="1" applyAlignment="1">
      <alignment horizontal="center"/>
    </xf>
    <xf numFmtId="0" fontId="4" fillId="4" borderId="1" xfId="0" applyFont="1" applyFill="1" applyBorder="1" applyAlignment="1" applyProtection="1">
      <alignment horizontal="left" vertical="center"/>
      <protection locked="0"/>
    </xf>
    <xf numFmtId="0" fontId="2" fillId="4" borderId="0" xfId="0" applyFont="1" applyFill="1"/>
    <xf numFmtId="0" fontId="18" fillId="4" borderId="0" xfId="0" applyFont="1" applyFill="1" applyAlignment="1">
      <alignment horizontal="center"/>
    </xf>
    <xf numFmtId="0" fontId="19" fillId="0" borderId="1" xfId="0" applyFont="1" applyBorder="1" applyAlignment="1">
      <alignment horizontal="center" vertical="center"/>
    </xf>
    <xf numFmtId="0" fontId="6" fillId="0" borderId="1" xfId="0" applyFont="1" applyBorder="1" applyAlignment="1">
      <alignment horizontal="center" vertical="center"/>
    </xf>
    <xf numFmtId="0" fontId="4" fillId="4" borderId="0" xfId="0" applyFont="1" applyFill="1" applyAlignment="1">
      <alignment horizontal="center" vertical="center"/>
    </xf>
    <xf numFmtId="0" fontId="11" fillId="4" borderId="0" xfId="0" applyFont="1" applyFill="1" applyAlignment="1">
      <alignment horizontal="left" vertical="center"/>
    </xf>
    <xf numFmtId="164" fontId="11" fillId="4" borderId="0" xfId="1" applyNumberFormat="1" applyFont="1" applyFill="1" applyBorder="1" applyAlignment="1" applyProtection="1">
      <alignment horizontal="center" vertical="center"/>
    </xf>
    <xf numFmtId="0" fontId="0" fillId="4" borderId="0" xfId="0" applyFill="1" applyAlignment="1" applyProtection="1">
      <alignment horizontal="center" vertical="center"/>
      <protection locked="0"/>
    </xf>
    <xf numFmtId="0" fontId="0" fillId="4" borderId="1" xfId="0" applyFill="1" applyBorder="1" applyAlignment="1">
      <alignment horizontal="center" vertical="center" wrapText="1"/>
    </xf>
    <xf numFmtId="0" fontId="0" fillId="4" borderId="0" xfId="0" applyFill="1" applyAlignment="1">
      <alignment horizontal="center" vertical="center" wrapText="1"/>
    </xf>
    <xf numFmtId="9" fontId="0" fillId="4" borderId="1" xfId="1" applyFont="1" applyFill="1" applyBorder="1"/>
    <xf numFmtId="0" fontId="23" fillId="18" borderId="50" xfId="0" quotePrefix="1" applyFont="1" applyFill="1" applyBorder="1" applyAlignment="1">
      <alignment horizontal="center" vertical="center" wrapText="1"/>
    </xf>
    <xf numFmtId="0" fontId="23" fillId="2" borderId="49" xfId="0" quotePrefix="1" applyFont="1" applyFill="1" applyBorder="1" applyAlignment="1">
      <alignment horizontal="center" vertical="center" wrapText="1"/>
    </xf>
    <xf numFmtId="0" fontId="23" fillId="13" borderId="50" xfId="0" quotePrefix="1" applyFont="1" applyFill="1" applyBorder="1" applyAlignment="1">
      <alignment horizontal="center" vertical="center" wrapText="1"/>
    </xf>
    <xf numFmtId="0" fontId="23" fillId="3" borderId="50" xfId="0" quotePrefix="1" applyFont="1" applyFill="1" applyBorder="1" applyAlignment="1">
      <alignment horizontal="center" vertical="center" wrapText="1"/>
    </xf>
    <xf numFmtId="0" fontId="2" fillId="4" borderId="0" xfId="0" applyFont="1" applyFill="1" applyAlignment="1">
      <alignment horizontal="center"/>
    </xf>
    <xf numFmtId="0" fontId="0" fillId="0" borderId="1" xfId="0" applyBorder="1" applyAlignment="1">
      <alignment wrapText="1"/>
    </xf>
    <xf numFmtId="0" fontId="0" fillId="0" borderId="0" xfId="0" applyAlignment="1">
      <alignment wrapText="1"/>
    </xf>
    <xf numFmtId="0" fontId="2" fillId="4" borderId="1" xfId="0" applyFont="1" applyFill="1" applyBorder="1" applyAlignment="1">
      <alignment horizontal="center"/>
    </xf>
    <xf numFmtId="0" fontId="2" fillId="19" borderId="1" xfId="0" applyFont="1" applyFill="1" applyBorder="1" applyAlignment="1">
      <alignment horizontal="center"/>
    </xf>
    <xf numFmtId="0" fontId="0" fillId="19" borderId="1" xfId="0" applyFill="1" applyBorder="1" applyAlignment="1" applyProtection="1">
      <alignment horizontal="center" vertical="center"/>
      <protection locked="0"/>
    </xf>
    <xf numFmtId="0" fontId="0" fillId="19" borderId="1" xfId="0" applyFill="1" applyBorder="1"/>
    <xf numFmtId="0" fontId="0" fillId="19" borderId="1" xfId="0" applyFill="1" applyBorder="1" applyProtection="1">
      <protection locked="0"/>
    </xf>
    <xf numFmtId="0" fontId="2" fillId="11" borderId="1" xfId="0" applyFont="1" applyFill="1" applyBorder="1" applyAlignment="1">
      <alignment horizontal="center"/>
    </xf>
    <xf numFmtId="0" fontId="0" fillId="11" borderId="1" xfId="0" applyFill="1" applyBorder="1" applyAlignment="1" applyProtection="1">
      <alignment horizontal="center" vertical="center"/>
      <protection locked="0"/>
    </xf>
    <xf numFmtId="0" fontId="0" fillId="11" borderId="1" xfId="0" applyFill="1" applyBorder="1"/>
    <xf numFmtId="0" fontId="0" fillId="11" borderId="7" xfId="0" applyFill="1" applyBorder="1" applyAlignment="1" applyProtection="1">
      <alignment horizontal="center" vertical="center"/>
      <protection locked="0"/>
    </xf>
    <xf numFmtId="0" fontId="0" fillId="11" borderId="1" xfId="0" applyFill="1" applyBorder="1" applyProtection="1">
      <protection locked="0"/>
    </xf>
    <xf numFmtId="0" fontId="0" fillId="4" borderId="2" xfId="0" applyFill="1" applyBorder="1"/>
    <xf numFmtId="0" fontId="0" fillId="4" borderId="7" xfId="0" applyFill="1" applyBorder="1" applyAlignment="1" applyProtection="1">
      <alignment horizontal="center" vertical="center"/>
      <protection locked="0"/>
    </xf>
    <xf numFmtId="0" fontId="0" fillId="4" borderId="7" xfId="0" applyFill="1" applyBorder="1" applyAlignment="1" applyProtection="1">
      <alignment horizontal="center"/>
      <protection locked="0"/>
    </xf>
    <xf numFmtId="0" fontId="20" fillId="0" borderId="0" xfId="0" applyFont="1" applyAlignment="1">
      <alignment horizontal="center" vertical="center"/>
    </xf>
    <xf numFmtId="0" fontId="2" fillId="17" borderId="0" xfId="0" applyFont="1" applyFill="1" applyAlignment="1">
      <alignment horizontal="center"/>
    </xf>
    <xf numFmtId="0" fontId="0" fillId="4" borderId="0" xfId="0" applyFill="1" applyAlignment="1">
      <alignment horizontal="left" vertical="center"/>
    </xf>
    <xf numFmtId="0" fontId="0" fillId="4" borderId="0" xfId="0" applyFill="1" applyAlignment="1">
      <alignment horizontal="center"/>
    </xf>
    <xf numFmtId="0" fontId="0" fillId="4" borderId="34" xfId="0" applyFill="1" applyBorder="1" applyAlignment="1" applyProtection="1">
      <alignment horizontal="left" vertical="center"/>
      <protection locked="0"/>
    </xf>
    <xf numFmtId="0" fontId="2" fillId="4" borderId="0" xfId="0" applyFont="1" applyFill="1" applyAlignment="1">
      <alignment horizontal="center"/>
    </xf>
    <xf numFmtId="0" fontId="0" fillId="4" borderId="1" xfId="0" applyFill="1" applyBorder="1" applyAlignment="1">
      <alignment horizontal="left"/>
    </xf>
    <xf numFmtId="0" fontId="18" fillId="4" borderId="0" xfId="0" applyFont="1" applyFill="1" applyAlignment="1">
      <alignment horizontal="center"/>
    </xf>
    <xf numFmtId="0" fontId="26" fillId="5" borderId="0" xfId="0" applyFont="1" applyFill="1" applyAlignment="1">
      <alignment horizontal="center"/>
    </xf>
    <xf numFmtId="0" fontId="13" fillId="4" borderId="15" xfId="0" applyFont="1" applyFill="1" applyBorder="1" applyAlignment="1">
      <alignment horizontal="left" vertical="center" wrapText="1"/>
    </xf>
    <xf numFmtId="0" fontId="13" fillId="4" borderId="16" xfId="0" applyFont="1" applyFill="1" applyBorder="1" applyAlignment="1">
      <alignment horizontal="left" vertical="center" wrapText="1"/>
    </xf>
    <xf numFmtId="0" fontId="13" fillId="4" borderId="17" xfId="0" applyFont="1" applyFill="1" applyBorder="1" applyAlignment="1">
      <alignment horizontal="left" vertical="center" wrapText="1"/>
    </xf>
    <xf numFmtId="0" fontId="11" fillId="4" borderId="31" xfId="0" applyFont="1" applyFill="1" applyBorder="1" applyAlignment="1">
      <alignment horizontal="left" vertical="center"/>
    </xf>
    <xf numFmtId="0" fontId="11" fillId="4" borderId="33" xfId="0" applyFont="1" applyFill="1" applyBorder="1" applyAlignment="1">
      <alignment horizontal="left" vertical="center"/>
    </xf>
    <xf numFmtId="0" fontId="11" fillId="4" borderId="32" xfId="0" applyFont="1" applyFill="1" applyBorder="1" applyAlignment="1">
      <alignment horizontal="left" vertical="center"/>
    </xf>
    <xf numFmtId="0" fontId="11" fillId="4" borderId="1" xfId="0" quotePrefix="1" applyFont="1" applyFill="1" applyBorder="1" applyAlignment="1">
      <alignment horizontal="center" vertical="center" wrapText="1"/>
    </xf>
    <xf numFmtId="0" fontId="11" fillId="4" borderId="1" xfId="0" applyFont="1" applyFill="1" applyBorder="1" applyAlignment="1">
      <alignment horizontal="center" vertical="center" wrapText="1"/>
    </xf>
    <xf numFmtId="164" fontId="4" fillId="4" borderId="1" xfId="1" applyNumberFormat="1" applyFont="1" applyFill="1" applyBorder="1" applyAlignment="1">
      <alignment horizontal="center"/>
    </xf>
    <xf numFmtId="0" fontId="4" fillId="4" borderId="7" xfId="0" applyFont="1" applyFill="1" applyBorder="1" applyAlignment="1">
      <alignment horizontal="center" vertical="center"/>
    </xf>
    <xf numFmtId="0" fontId="4" fillId="4" borderId="2" xfId="0" applyFont="1" applyFill="1" applyBorder="1" applyAlignment="1">
      <alignment horizontal="center" vertical="center"/>
    </xf>
    <xf numFmtId="0" fontId="14" fillId="4" borderId="18" xfId="0" applyFont="1" applyFill="1" applyBorder="1" applyAlignment="1" applyProtection="1">
      <alignment horizontal="center" vertical="center"/>
      <protection locked="0"/>
    </xf>
    <xf numFmtId="0" fontId="14" fillId="4" borderId="5" xfId="0" applyFont="1" applyFill="1" applyBorder="1" applyAlignment="1" applyProtection="1">
      <alignment horizontal="center" vertical="center"/>
      <protection locked="0"/>
    </xf>
    <xf numFmtId="0" fontId="14" fillId="4" borderId="19" xfId="0" applyFont="1" applyFill="1" applyBorder="1" applyAlignment="1" applyProtection="1">
      <alignment horizontal="center" vertical="center"/>
      <protection locked="0"/>
    </xf>
    <xf numFmtId="0" fontId="14" fillId="4" borderId="6" xfId="0" applyFont="1" applyFill="1" applyBorder="1" applyAlignment="1" applyProtection="1">
      <alignment horizontal="center" vertical="center"/>
      <protection locked="0"/>
    </xf>
    <xf numFmtId="0" fontId="14" fillId="4" borderId="20" xfId="0" applyFont="1" applyFill="1" applyBorder="1" applyAlignment="1" applyProtection="1">
      <alignment horizontal="center" vertical="center"/>
      <protection locked="0"/>
    </xf>
    <xf numFmtId="0" fontId="14" fillId="4" borderId="21" xfId="0" applyFont="1" applyFill="1" applyBorder="1" applyAlignment="1" applyProtection="1">
      <alignment horizontal="center" vertical="center"/>
      <protection locked="0"/>
    </xf>
    <xf numFmtId="0" fontId="4" fillId="4" borderId="18"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37" xfId="0" applyFont="1" applyFill="1" applyBorder="1" applyAlignment="1" applyProtection="1">
      <alignment horizontal="center"/>
      <protection locked="0"/>
    </xf>
    <xf numFmtId="0" fontId="4" fillId="4" borderId="19" xfId="0" applyFont="1" applyFill="1" applyBorder="1" applyAlignment="1" applyProtection="1">
      <alignment horizontal="center"/>
      <protection locked="0"/>
    </xf>
    <xf numFmtId="0" fontId="4" fillId="4" borderId="0" xfId="0" applyFont="1" applyFill="1" applyAlignment="1" applyProtection="1">
      <alignment horizontal="center"/>
      <protection locked="0"/>
    </xf>
    <xf numFmtId="0" fontId="4" fillId="4" borderId="47" xfId="0" applyFont="1" applyFill="1" applyBorder="1" applyAlignment="1" applyProtection="1">
      <alignment horizontal="center"/>
      <protection locked="0"/>
    </xf>
    <xf numFmtId="0" fontId="4" fillId="4" borderId="20" xfId="0" applyFont="1" applyFill="1" applyBorder="1" applyAlignment="1" applyProtection="1">
      <alignment horizontal="center"/>
      <protection locked="0"/>
    </xf>
    <xf numFmtId="0" fontId="4" fillId="4" borderId="34" xfId="0" applyFont="1" applyFill="1" applyBorder="1" applyAlignment="1" applyProtection="1">
      <alignment horizontal="center"/>
      <protection locked="0"/>
    </xf>
    <xf numFmtId="0" fontId="4" fillId="4" borderId="48" xfId="0" applyFont="1" applyFill="1" applyBorder="1" applyAlignment="1" applyProtection="1">
      <alignment horizontal="center"/>
      <protection locked="0"/>
    </xf>
    <xf numFmtId="0" fontId="12" fillId="2" borderId="2"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2" fillId="13"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4" borderId="2" xfId="0" applyFont="1" applyFill="1" applyBorder="1" applyAlignment="1">
      <alignment horizontal="center" vertical="center"/>
    </xf>
    <xf numFmtId="0" fontId="10" fillId="4" borderId="1" xfId="0" applyFont="1" applyFill="1" applyBorder="1" applyAlignment="1">
      <alignment horizontal="center" vertical="center"/>
    </xf>
    <xf numFmtId="0" fontId="5" fillId="2" borderId="42" xfId="0" quotePrefix="1"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5" fillId="5" borderId="42" xfId="0" quotePrefix="1" applyFont="1" applyFill="1" applyBorder="1" applyAlignment="1">
      <alignment horizontal="center" vertical="center" wrapText="1"/>
    </xf>
    <xf numFmtId="0" fontId="5" fillId="5" borderId="43" xfId="0" applyFont="1" applyFill="1" applyBorder="1" applyAlignment="1">
      <alignment horizontal="center" vertical="center" wrapText="1"/>
    </xf>
    <xf numFmtId="0" fontId="5" fillId="5" borderId="44" xfId="0" applyFont="1" applyFill="1" applyBorder="1" applyAlignment="1">
      <alignment horizontal="center" vertical="center" wrapText="1"/>
    </xf>
    <xf numFmtId="0" fontId="5" fillId="13" borderId="42" xfId="0" quotePrefix="1" applyFont="1" applyFill="1" applyBorder="1" applyAlignment="1">
      <alignment horizontal="center" vertical="center" wrapText="1"/>
    </xf>
    <xf numFmtId="0" fontId="5" fillId="13" borderId="43" xfId="0" applyFont="1" applyFill="1" applyBorder="1" applyAlignment="1">
      <alignment horizontal="center" vertical="center" wrapText="1"/>
    </xf>
    <xf numFmtId="0" fontId="5" fillId="13" borderId="44" xfId="0" applyFont="1" applyFill="1" applyBorder="1" applyAlignment="1">
      <alignment horizontal="center" vertical="center" wrapText="1"/>
    </xf>
    <xf numFmtId="0" fontId="5" fillId="3" borderId="42" xfId="0" quotePrefix="1"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44" xfId="0" applyFont="1" applyFill="1" applyBorder="1" applyAlignment="1">
      <alignment horizontal="center" vertical="center" wrapText="1"/>
    </xf>
    <xf numFmtId="0" fontId="10" fillId="4" borderId="7" xfId="0" applyFont="1" applyFill="1" applyBorder="1" applyAlignment="1">
      <alignment horizontal="center" vertical="center"/>
    </xf>
    <xf numFmtId="0" fontId="10" fillId="4" borderId="9" xfId="0" applyFont="1" applyFill="1" applyBorder="1" applyAlignment="1">
      <alignment horizontal="center" vertical="center"/>
    </xf>
    <xf numFmtId="0" fontId="5" fillId="3" borderId="10" xfId="0" applyFont="1" applyFill="1" applyBorder="1" applyAlignment="1">
      <alignment horizontal="center" vertical="center" wrapText="1"/>
    </xf>
    <xf numFmtId="0" fontId="5" fillId="2" borderId="10" xfId="0" applyFont="1" applyFill="1" applyBorder="1" applyAlignment="1">
      <alignment horizontal="center" vertical="center"/>
    </xf>
    <xf numFmtId="0" fontId="5" fillId="5" borderId="10" xfId="0" applyFont="1" applyFill="1" applyBorder="1" applyAlignment="1">
      <alignment horizontal="center" vertical="center" wrapText="1"/>
    </xf>
    <xf numFmtId="0" fontId="0" fillId="4" borderId="9" xfId="0" applyFill="1" applyBorder="1" applyAlignment="1">
      <alignment horizontal="left" vertical="center" wrapText="1"/>
    </xf>
    <xf numFmtId="0" fontId="0" fillId="4" borderId="1" xfId="0" applyFill="1" applyBorder="1" applyAlignment="1">
      <alignment horizontal="left" vertical="center" wrapText="1"/>
    </xf>
    <xf numFmtId="0" fontId="0" fillId="4" borderId="8" xfId="0" applyFill="1" applyBorder="1" applyAlignment="1">
      <alignment horizontal="center" vertical="center"/>
    </xf>
    <xf numFmtId="0" fontId="0" fillId="4" borderId="12" xfId="0" applyFill="1" applyBorder="1" applyAlignment="1">
      <alignment horizontal="center" vertical="center"/>
    </xf>
    <xf numFmtId="0" fontId="4" fillId="0" borderId="0" xfId="0" applyFont="1" applyAlignment="1">
      <alignment horizontal="center"/>
    </xf>
    <xf numFmtId="0" fontId="5" fillId="2" borderId="3" xfId="0" applyFont="1" applyFill="1" applyBorder="1" applyAlignment="1">
      <alignment horizontal="center" vertical="center"/>
    </xf>
    <xf numFmtId="0" fontId="5" fillId="5"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14" fillId="4" borderId="18"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19" xfId="0" applyFont="1" applyFill="1" applyBorder="1" applyAlignment="1">
      <alignment horizontal="center" vertical="center"/>
    </xf>
    <xf numFmtId="0" fontId="14" fillId="4" borderId="6"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4" fillId="4" borderId="2"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4" fillId="4" borderId="1" xfId="0" applyFont="1" applyFill="1" applyBorder="1" applyAlignment="1" applyProtection="1">
      <alignment horizontal="center"/>
      <protection locked="0"/>
    </xf>
    <xf numFmtId="0" fontId="4" fillId="4" borderId="13" xfId="0" applyFont="1" applyFill="1" applyBorder="1" applyAlignment="1" applyProtection="1">
      <alignment horizontal="center"/>
      <protection locked="0"/>
    </xf>
    <xf numFmtId="0" fontId="14" fillId="4" borderId="9" xfId="0" applyFont="1" applyFill="1" applyBorder="1" applyAlignment="1">
      <alignment horizontal="center" vertical="center"/>
    </xf>
    <xf numFmtId="0" fontId="14" fillId="4" borderId="1" xfId="0" applyFont="1" applyFill="1" applyBorder="1" applyAlignment="1">
      <alignment horizontal="center" vertical="center"/>
    </xf>
    <xf numFmtId="0" fontId="10" fillId="2" borderId="7"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4" fillId="4" borderId="9" xfId="0" applyFont="1" applyFill="1" applyBorder="1" applyAlignment="1" applyProtection="1">
      <alignment horizontal="center"/>
      <protection locked="0"/>
    </xf>
    <xf numFmtId="0" fontId="4" fillId="4" borderId="11" xfId="0" applyFont="1" applyFill="1" applyBorder="1" applyAlignment="1" applyProtection="1">
      <alignment horizontal="center"/>
      <protection locked="0"/>
    </xf>
    <xf numFmtId="0" fontId="11" fillId="4" borderId="0" xfId="0" applyFont="1" applyFill="1" applyAlignment="1">
      <alignment horizontal="left" vertical="center" wrapText="1"/>
    </xf>
    <xf numFmtId="0" fontId="16" fillId="0" borderId="0" xfId="0" applyFont="1" applyAlignment="1">
      <alignment horizontal="center" vertical="center"/>
    </xf>
    <xf numFmtId="0" fontId="16" fillId="0" borderId="0" xfId="0" applyFont="1" applyAlignment="1">
      <alignment vertical="center" wrapText="1"/>
    </xf>
    <xf numFmtId="0" fontId="17" fillId="0" borderId="0" xfId="0" applyFont="1" applyAlignment="1">
      <alignment horizontal="center" vertical="center"/>
    </xf>
    <xf numFmtId="0" fontId="15" fillId="0" borderId="0" xfId="0" applyFont="1" applyAlignment="1">
      <alignment horizontal="center" vertical="center" wrapText="1"/>
    </xf>
    <xf numFmtId="0" fontId="2" fillId="4" borderId="1" xfId="0" applyFont="1" applyFill="1" applyBorder="1" applyAlignment="1">
      <alignment horizontal="right" vertical="center"/>
    </xf>
    <xf numFmtId="0" fontId="10" fillId="4" borderId="1" xfId="0" applyFont="1" applyFill="1" applyBorder="1" applyAlignment="1">
      <alignment horizontal="right"/>
    </xf>
    <xf numFmtId="0" fontId="2" fillId="4" borderId="1" xfId="0" applyFont="1" applyFill="1" applyBorder="1" applyAlignment="1">
      <alignment horizontal="center" vertical="center"/>
    </xf>
    <xf numFmtId="0" fontId="18" fillId="4" borderId="1" xfId="0" applyFont="1" applyFill="1" applyBorder="1" applyAlignment="1">
      <alignment horizontal="center" vertical="center"/>
    </xf>
    <xf numFmtId="0" fontId="14" fillId="4" borderId="45" xfId="0" applyFont="1" applyFill="1" applyBorder="1" applyAlignment="1" applyProtection="1">
      <alignment horizontal="center" vertical="center"/>
      <protection locked="0"/>
    </xf>
    <xf numFmtId="0" fontId="14" fillId="4" borderId="46" xfId="0" applyFont="1" applyFill="1" applyBorder="1" applyAlignment="1" applyProtection="1">
      <alignment horizontal="center" vertical="center"/>
      <protection locked="0"/>
    </xf>
    <xf numFmtId="0" fontId="4" fillId="4" borderId="45" xfId="0" applyFont="1" applyFill="1" applyBorder="1" applyAlignment="1" applyProtection="1">
      <alignment horizontal="center"/>
      <protection locked="0"/>
    </xf>
    <xf numFmtId="0" fontId="4" fillId="4" borderId="30" xfId="0" applyFont="1" applyFill="1" applyBorder="1" applyAlignment="1" applyProtection="1">
      <alignment horizontal="center"/>
      <protection locked="0"/>
    </xf>
    <xf numFmtId="0" fontId="4" fillId="4" borderId="25" xfId="0" applyFont="1" applyFill="1" applyBorder="1" applyAlignment="1" applyProtection="1">
      <alignment horizontal="center"/>
      <protection locked="0"/>
    </xf>
    <xf numFmtId="0" fontId="20" fillId="4" borderId="29" xfId="0" applyFont="1" applyFill="1" applyBorder="1" applyAlignment="1">
      <alignment horizontal="center"/>
    </xf>
    <xf numFmtId="0" fontId="20" fillId="4" borderId="27" xfId="0" applyFont="1" applyFill="1" applyBorder="1" applyAlignment="1">
      <alignment horizontal="center"/>
    </xf>
    <xf numFmtId="0" fontId="20" fillId="4" borderId="24" xfId="0" applyFont="1" applyFill="1" applyBorder="1" applyAlignment="1">
      <alignment horizontal="center"/>
    </xf>
    <xf numFmtId="0" fontId="11" fillId="4" borderId="1" xfId="0" applyFont="1" applyFill="1" applyBorder="1" applyAlignment="1">
      <alignment horizontal="left" vertical="center" wrapText="1"/>
    </xf>
    <xf numFmtId="164" fontId="11" fillId="4" borderId="1" xfId="1" applyNumberFormat="1" applyFont="1" applyFill="1" applyBorder="1" applyAlignment="1" applyProtection="1">
      <alignment horizontal="center"/>
    </xf>
    <xf numFmtId="0" fontId="19" fillId="12"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19" fillId="10" borderId="1" xfId="0" applyFont="1" applyFill="1" applyBorder="1" applyAlignment="1">
      <alignment horizontal="center" vertical="center" wrapText="1"/>
    </xf>
    <xf numFmtId="0" fontId="10" fillId="12" borderId="31" xfId="0" applyFont="1" applyFill="1" applyBorder="1" applyAlignment="1">
      <alignment horizontal="center" vertical="center"/>
    </xf>
    <xf numFmtId="0" fontId="10" fillId="12" borderId="32" xfId="0" applyFont="1" applyFill="1" applyBorder="1" applyAlignment="1">
      <alignment horizontal="center" vertical="center"/>
    </xf>
    <xf numFmtId="0" fontId="10" fillId="9" borderId="31" xfId="0" applyFont="1" applyFill="1" applyBorder="1" applyAlignment="1">
      <alignment horizontal="center" vertical="center"/>
    </xf>
    <xf numFmtId="0" fontId="10" fillId="9" borderId="32" xfId="0" applyFont="1" applyFill="1" applyBorder="1" applyAlignment="1">
      <alignment horizontal="center" vertical="center"/>
    </xf>
    <xf numFmtId="0" fontId="10" fillId="10" borderId="31" xfId="0" applyFont="1" applyFill="1" applyBorder="1" applyAlignment="1">
      <alignment horizontal="center" vertical="center"/>
    </xf>
    <xf numFmtId="0" fontId="10" fillId="10" borderId="32" xfId="0" applyFont="1" applyFill="1" applyBorder="1" applyAlignment="1">
      <alignment horizontal="center" vertical="center"/>
    </xf>
    <xf numFmtId="0" fontId="2" fillId="4" borderId="0" xfId="0" applyFont="1" applyFill="1" applyAlignment="1">
      <alignment horizontal="center" vertical="center"/>
    </xf>
    <xf numFmtId="0" fontId="18" fillId="4" borderId="0" xfId="0" applyFont="1" applyFill="1" applyAlignment="1">
      <alignment horizontal="center" vertical="center"/>
    </xf>
    <xf numFmtId="0" fontId="10" fillId="4" borderId="1" xfId="0" applyFont="1" applyFill="1" applyBorder="1" applyAlignment="1">
      <alignment horizontal="center"/>
    </xf>
    <xf numFmtId="0" fontId="19" fillId="4" borderId="1" xfId="0" applyFont="1" applyFill="1" applyBorder="1" applyAlignment="1">
      <alignment horizontal="center"/>
    </xf>
    <xf numFmtId="0" fontId="11" fillId="4" borderId="31" xfId="0" applyFont="1" applyFill="1" applyBorder="1" applyAlignment="1">
      <alignment horizontal="left" vertical="center" wrapText="1"/>
    </xf>
    <xf numFmtId="0" fontId="11" fillId="4" borderId="33" xfId="0" applyFont="1" applyFill="1" applyBorder="1" applyAlignment="1">
      <alignment horizontal="left" vertical="center" wrapText="1"/>
    </xf>
    <xf numFmtId="0" fontId="11" fillId="4" borderId="32" xfId="0" applyFont="1" applyFill="1" applyBorder="1" applyAlignment="1">
      <alignment horizontal="left" vertical="center" wrapText="1"/>
    </xf>
    <xf numFmtId="0" fontId="11" fillId="4" borderId="1" xfId="0" applyFont="1" applyFill="1" applyBorder="1" applyAlignment="1">
      <alignment horizontal="left" vertical="center"/>
    </xf>
    <xf numFmtId="164" fontId="11" fillId="4" borderId="1" xfId="1" applyNumberFormat="1" applyFont="1" applyFill="1" applyBorder="1" applyAlignment="1" applyProtection="1">
      <alignment horizontal="center" vertical="center"/>
    </xf>
    <xf numFmtId="0" fontId="4" fillId="4" borderId="1" xfId="0" applyFont="1" applyFill="1" applyBorder="1" applyAlignment="1">
      <alignment horizontal="center" vertical="center"/>
    </xf>
    <xf numFmtId="0" fontId="5" fillId="2" borderId="9" xfId="0" applyFont="1" applyFill="1" applyBorder="1" applyAlignment="1">
      <alignment horizontal="center" vertical="center" wrapText="1"/>
    </xf>
    <xf numFmtId="0" fontId="10" fillId="2" borderId="18" xfId="0" applyFont="1" applyFill="1" applyBorder="1" applyAlignment="1">
      <alignment horizontal="center"/>
    </xf>
    <xf numFmtId="0" fontId="10" fillId="2" borderId="5" xfId="0" applyFont="1" applyFill="1" applyBorder="1" applyAlignment="1">
      <alignment horizontal="center"/>
    </xf>
    <xf numFmtId="0" fontId="10" fillId="2" borderId="19" xfId="0" applyFont="1" applyFill="1" applyBorder="1" applyAlignment="1">
      <alignment horizontal="center"/>
    </xf>
    <xf numFmtId="0" fontId="10" fillId="2" borderId="6" xfId="0" applyFont="1" applyFill="1" applyBorder="1" applyAlignment="1">
      <alignment horizontal="center"/>
    </xf>
    <xf numFmtId="0" fontId="10" fillId="5" borderId="18" xfId="0" applyFont="1" applyFill="1" applyBorder="1" applyAlignment="1">
      <alignment horizontal="center"/>
    </xf>
    <xf numFmtId="0" fontId="10" fillId="5" borderId="5" xfId="0" applyFont="1" applyFill="1" applyBorder="1" applyAlignment="1">
      <alignment horizontal="center"/>
    </xf>
    <xf numFmtId="0" fontId="10" fillId="5" borderId="19" xfId="0" applyFont="1" applyFill="1" applyBorder="1" applyAlignment="1">
      <alignment horizontal="center"/>
    </xf>
    <xf numFmtId="0" fontId="10" fillId="5" borderId="6" xfId="0" applyFont="1" applyFill="1" applyBorder="1" applyAlignment="1">
      <alignment horizontal="center"/>
    </xf>
    <xf numFmtId="0" fontId="12" fillId="13" borderId="1" xfId="0" applyFont="1" applyFill="1" applyBorder="1" applyAlignment="1">
      <alignment horizontal="center"/>
    </xf>
    <xf numFmtId="0" fontId="12" fillId="3" borderId="1" xfId="0" applyFont="1" applyFill="1" applyBorder="1" applyAlignment="1">
      <alignment horizontal="center"/>
    </xf>
    <xf numFmtId="0" fontId="5" fillId="5" borderId="9"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10" fillId="13" borderId="18" xfId="0" applyFont="1" applyFill="1" applyBorder="1" applyAlignment="1">
      <alignment horizontal="center"/>
    </xf>
    <xf numFmtId="0" fontId="10" fillId="13" borderId="5" xfId="0" applyFont="1" applyFill="1" applyBorder="1" applyAlignment="1">
      <alignment horizontal="center"/>
    </xf>
    <xf numFmtId="0" fontId="10" fillId="13" borderId="19" xfId="0" applyFont="1" applyFill="1" applyBorder="1" applyAlignment="1">
      <alignment horizontal="center"/>
    </xf>
    <xf numFmtId="0" fontId="10" fillId="13" borderId="6" xfId="0" applyFont="1" applyFill="1" applyBorder="1" applyAlignment="1">
      <alignment horizontal="center"/>
    </xf>
    <xf numFmtId="0" fontId="10" fillId="3" borderId="18" xfId="0" applyFont="1" applyFill="1" applyBorder="1" applyAlignment="1">
      <alignment horizontal="center"/>
    </xf>
    <xf numFmtId="0" fontId="10" fillId="3" borderId="5" xfId="0" applyFont="1" applyFill="1" applyBorder="1" applyAlignment="1">
      <alignment horizontal="center"/>
    </xf>
    <xf numFmtId="0" fontId="10" fillId="3" borderId="19" xfId="0" applyFont="1" applyFill="1" applyBorder="1" applyAlignment="1">
      <alignment horizontal="center"/>
    </xf>
    <xf numFmtId="0" fontId="10" fillId="3" borderId="6" xfId="0" applyFont="1" applyFill="1" applyBorder="1" applyAlignment="1">
      <alignment horizontal="center"/>
    </xf>
    <xf numFmtId="0" fontId="13" fillId="4" borderId="36" xfId="0" applyFont="1" applyFill="1" applyBorder="1" applyAlignment="1">
      <alignment horizontal="left" vertical="center" wrapText="1"/>
    </xf>
    <xf numFmtId="0" fontId="13" fillId="4" borderId="4" xfId="0" applyFont="1" applyFill="1" applyBorder="1" applyAlignment="1">
      <alignment horizontal="left" vertical="center" wrapText="1"/>
    </xf>
    <xf numFmtId="0" fontId="13" fillId="4" borderId="37" xfId="0" applyFont="1" applyFill="1" applyBorder="1" applyAlignment="1">
      <alignment horizontal="left" vertical="center" wrapText="1"/>
    </xf>
    <xf numFmtId="0" fontId="21" fillId="4" borderId="38" xfId="0" applyFont="1" applyFill="1" applyBorder="1" applyAlignment="1">
      <alignment horizontal="center" vertical="center"/>
    </xf>
    <xf numFmtId="0" fontId="21" fillId="4" borderId="28" xfId="0" applyFont="1" applyFill="1" applyBorder="1" applyAlignment="1">
      <alignment horizontal="center" vertical="center"/>
    </xf>
    <xf numFmtId="0" fontId="13" fillId="4" borderId="28"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8" fillId="4" borderId="1" xfId="0" applyFont="1" applyFill="1" applyBorder="1" applyAlignment="1" applyProtection="1">
      <alignment horizontal="center" vertical="center"/>
      <protection locked="0"/>
    </xf>
    <xf numFmtId="0" fontId="2" fillId="4" borderId="9" xfId="0" applyFont="1" applyFill="1" applyBorder="1" applyAlignment="1">
      <alignment horizontal="center" vertical="center"/>
    </xf>
    <xf numFmtId="0" fontId="4" fillId="4" borderId="9" xfId="0" applyFont="1" applyFill="1" applyBorder="1" applyAlignment="1" applyProtection="1">
      <alignment horizontal="left" vertical="center" wrapText="1"/>
      <protection locked="0"/>
    </xf>
    <xf numFmtId="0" fontId="4" fillId="4" borderId="11" xfId="0" applyFont="1" applyFill="1" applyBorder="1" applyAlignment="1" applyProtection="1">
      <alignment horizontal="left" vertical="center" wrapText="1"/>
      <protection locked="0"/>
    </xf>
    <xf numFmtId="0" fontId="4" fillId="4" borderId="1" xfId="0" applyFont="1" applyFill="1" applyBorder="1" applyAlignment="1" applyProtection="1">
      <alignment horizontal="left" vertical="center" wrapText="1"/>
      <protection locked="0"/>
    </xf>
    <xf numFmtId="0" fontId="4" fillId="4" borderId="13" xfId="0" applyFont="1" applyFill="1" applyBorder="1" applyAlignment="1" applyProtection="1">
      <alignment horizontal="left" vertical="center" wrapText="1"/>
      <protection locked="0"/>
    </xf>
    <xf numFmtId="0" fontId="10" fillId="4" borderId="35" xfId="0" applyFont="1" applyFill="1" applyBorder="1" applyAlignment="1">
      <alignment horizontal="center" vertical="center"/>
    </xf>
    <xf numFmtId="0" fontId="10" fillId="4" borderId="18"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9" xfId="0" applyFont="1" applyFill="1" applyBorder="1" applyAlignment="1">
      <alignment horizontal="center" vertical="center"/>
    </xf>
    <xf numFmtId="0" fontId="10" fillId="4" borderId="0" xfId="0" applyFont="1" applyFill="1" applyAlignment="1">
      <alignment horizontal="center" vertical="center"/>
    </xf>
    <xf numFmtId="0" fontId="10" fillId="4" borderId="6" xfId="0" applyFont="1" applyFill="1" applyBorder="1" applyAlignment="1">
      <alignment horizontal="center" vertical="center"/>
    </xf>
    <xf numFmtId="0" fontId="12" fillId="2" borderId="1" xfId="0" applyFont="1" applyFill="1" applyBorder="1" applyAlignment="1">
      <alignment horizontal="center"/>
    </xf>
    <xf numFmtId="0" fontId="12" fillId="5" borderId="1" xfId="0" applyFont="1" applyFill="1" applyBorder="1" applyAlignment="1">
      <alignment horizontal="center"/>
    </xf>
    <xf numFmtId="0" fontId="4" fillId="4" borderId="18" xfId="0" applyFont="1" applyFill="1" applyBorder="1" applyAlignment="1" applyProtection="1">
      <alignment horizontal="center" wrapText="1"/>
      <protection locked="0"/>
    </xf>
    <xf numFmtId="0" fontId="4" fillId="4" borderId="4" xfId="0" applyFont="1" applyFill="1" applyBorder="1" applyAlignment="1" applyProtection="1">
      <alignment horizontal="center" wrapText="1"/>
      <protection locked="0"/>
    </xf>
    <xf numFmtId="0" fontId="4" fillId="4" borderId="5" xfId="0" applyFont="1" applyFill="1" applyBorder="1" applyAlignment="1" applyProtection="1">
      <alignment horizontal="center" wrapText="1"/>
      <protection locked="0"/>
    </xf>
    <xf numFmtId="0" fontId="4" fillId="4" borderId="19" xfId="0" applyFont="1" applyFill="1" applyBorder="1" applyAlignment="1" applyProtection="1">
      <alignment horizontal="center" wrapText="1"/>
      <protection locked="0"/>
    </xf>
    <xf numFmtId="0" fontId="4" fillId="4" borderId="0" xfId="0" applyFont="1" applyFill="1" applyAlignment="1" applyProtection="1">
      <alignment horizontal="center" wrapText="1"/>
      <protection locked="0"/>
    </xf>
    <xf numFmtId="0" fontId="4" fillId="4" borderId="6" xfId="0" applyFont="1" applyFill="1" applyBorder="1" applyAlignment="1" applyProtection="1">
      <alignment horizontal="center" wrapText="1"/>
      <protection locked="0"/>
    </xf>
    <xf numFmtId="0" fontId="4" fillId="4" borderId="20" xfId="0" applyFont="1" applyFill="1" applyBorder="1" applyAlignment="1" applyProtection="1">
      <alignment horizontal="center" wrapText="1"/>
      <protection locked="0"/>
    </xf>
    <xf numFmtId="0" fontId="4" fillId="4" borderId="34" xfId="0" applyFont="1" applyFill="1" applyBorder="1" applyAlignment="1" applyProtection="1">
      <alignment horizontal="center" wrapText="1"/>
      <protection locked="0"/>
    </xf>
    <xf numFmtId="0" fontId="4" fillId="4" borderId="21" xfId="0" applyFont="1" applyFill="1" applyBorder="1" applyAlignment="1" applyProtection="1">
      <alignment horizontal="center" wrapText="1"/>
      <protection locked="0"/>
    </xf>
    <xf numFmtId="0" fontId="19" fillId="4" borderId="0" xfId="0" applyFont="1" applyFill="1" applyAlignment="1">
      <alignment horizontal="center" vertical="center" wrapText="1"/>
    </xf>
    <xf numFmtId="0" fontId="13" fillId="0" borderId="36" xfId="0" applyFont="1" applyBorder="1" applyAlignment="1">
      <alignment horizontal="left" vertical="center" wrapText="1"/>
    </xf>
    <xf numFmtId="0" fontId="13" fillId="0" borderId="4" xfId="0" applyFont="1" applyBorder="1" applyAlignment="1">
      <alignment horizontal="left" vertical="center" wrapText="1"/>
    </xf>
    <xf numFmtId="0" fontId="13" fillId="0" borderId="37" xfId="0" applyFont="1" applyBorder="1" applyAlignment="1">
      <alignment horizontal="left" vertical="center" wrapText="1"/>
    </xf>
    <xf numFmtId="0" fontId="21" fillId="0" borderId="38" xfId="0" applyFont="1" applyBorder="1" applyAlignment="1">
      <alignment horizontal="center" vertical="center"/>
    </xf>
    <xf numFmtId="0" fontId="21" fillId="0" borderId="28" xfId="0" applyFont="1" applyBorder="1" applyAlignment="1">
      <alignment horizontal="center" vertical="center"/>
    </xf>
    <xf numFmtId="0" fontId="13" fillId="0" borderId="28" xfId="0" applyFont="1" applyBorder="1" applyAlignment="1">
      <alignment horizontal="left" vertical="center" wrapText="1"/>
    </xf>
    <xf numFmtId="0" fontId="13" fillId="0" borderId="26" xfId="0" applyFont="1" applyBorder="1" applyAlignment="1">
      <alignment horizontal="left" vertical="center" wrapText="1"/>
    </xf>
    <xf numFmtId="0" fontId="2" fillId="4" borderId="39" xfId="0" applyFont="1" applyFill="1" applyBorder="1" applyAlignment="1">
      <alignment horizontal="center" vertical="center"/>
    </xf>
    <xf numFmtId="0" fontId="2" fillId="4" borderId="30"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28" xfId="0" applyFont="1" applyFill="1" applyBorder="1" applyAlignment="1">
      <alignment horizontal="center" vertical="center"/>
    </xf>
    <xf numFmtId="0" fontId="2" fillId="4" borderId="26" xfId="0" applyFont="1" applyFill="1" applyBorder="1" applyAlignment="1">
      <alignment horizontal="center" vertical="center"/>
    </xf>
    <xf numFmtId="0" fontId="5" fillId="3" borderId="40"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12" fillId="2" borderId="31" xfId="0" applyFont="1" applyFill="1" applyBorder="1" applyAlignment="1">
      <alignment horizontal="center"/>
    </xf>
    <xf numFmtId="0" fontId="12" fillId="2" borderId="32" xfId="0" applyFont="1" applyFill="1" applyBorder="1" applyAlignment="1">
      <alignment horizontal="center"/>
    </xf>
    <xf numFmtId="0" fontId="12" fillId="5" borderId="31" xfId="0" applyFont="1" applyFill="1" applyBorder="1" applyAlignment="1">
      <alignment horizontal="center"/>
    </xf>
    <xf numFmtId="0" fontId="12" fillId="5" borderId="32" xfId="0" applyFont="1" applyFill="1" applyBorder="1" applyAlignment="1">
      <alignment horizontal="center"/>
    </xf>
    <xf numFmtId="0" fontId="12" fillId="13" borderId="31" xfId="0" applyFont="1" applyFill="1" applyBorder="1" applyAlignment="1">
      <alignment horizontal="center"/>
    </xf>
    <xf numFmtId="0" fontId="12" fillId="13" borderId="32" xfId="0" applyFont="1" applyFill="1" applyBorder="1" applyAlignment="1">
      <alignment horizontal="center"/>
    </xf>
    <xf numFmtId="0" fontId="12" fillId="3" borderId="31" xfId="0" applyFont="1" applyFill="1" applyBorder="1" applyAlignment="1">
      <alignment horizontal="center"/>
    </xf>
    <xf numFmtId="0" fontId="12" fillId="3" borderId="32" xfId="0" applyFont="1" applyFill="1" applyBorder="1" applyAlignment="1">
      <alignment horizontal="center"/>
    </xf>
    <xf numFmtId="0" fontId="5" fillId="10" borderId="1"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21" xfId="0" applyFont="1" applyFill="1" applyBorder="1" applyAlignment="1">
      <alignment horizontal="center" vertical="center"/>
    </xf>
    <xf numFmtId="0" fontId="6" fillId="9" borderId="18" xfId="0" applyFont="1" applyFill="1" applyBorder="1" applyAlignment="1">
      <alignment horizontal="center" vertical="center"/>
    </xf>
    <xf numFmtId="0" fontId="6" fillId="9" borderId="5" xfId="0" applyFont="1" applyFill="1" applyBorder="1" applyAlignment="1">
      <alignment horizontal="center" vertical="center"/>
    </xf>
    <xf numFmtId="0" fontId="6" fillId="9" borderId="20" xfId="0" applyFont="1" applyFill="1" applyBorder="1" applyAlignment="1">
      <alignment horizontal="center" vertical="center"/>
    </xf>
    <xf numFmtId="0" fontId="6" fillId="9" borderId="21" xfId="0" applyFont="1" applyFill="1" applyBorder="1" applyAlignment="1">
      <alignment horizontal="center" vertical="center"/>
    </xf>
    <xf numFmtId="0" fontId="6" fillId="10" borderId="18" xfId="0" applyFont="1" applyFill="1" applyBorder="1" applyAlignment="1">
      <alignment horizontal="center" vertical="center"/>
    </xf>
    <xf numFmtId="0" fontId="6" fillId="10" borderId="5" xfId="0" applyFont="1" applyFill="1" applyBorder="1" applyAlignment="1">
      <alignment horizontal="center" vertical="center"/>
    </xf>
    <xf numFmtId="0" fontId="6" fillId="10" borderId="20" xfId="0" applyFont="1" applyFill="1" applyBorder="1" applyAlignment="1">
      <alignment horizontal="center" vertical="center"/>
    </xf>
    <xf numFmtId="0" fontId="6" fillId="10" borderId="21" xfId="0" applyFont="1" applyFill="1" applyBorder="1" applyAlignment="1">
      <alignment horizontal="center" vertical="center"/>
    </xf>
    <xf numFmtId="0" fontId="7" fillId="6" borderId="1" xfId="0" applyFont="1" applyFill="1" applyBorder="1" applyAlignment="1">
      <alignment horizontal="center" vertical="center" wrapText="1"/>
    </xf>
    <xf numFmtId="0" fontId="6" fillId="11" borderId="1" xfId="0" applyFont="1" applyFill="1" applyBorder="1" applyAlignment="1">
      <alignment horizontal="left" vertical="center" wrapText="1"/>
    </xf>
    <xf numFmtId="0" fontId="5" fillId="8" borderId="1" xfId="0" applyFont="1" applyFill="1" applyBorder="1" applyAlignment="1">
      <alignment horizontal="center" vertical="center"/>
    </xf>
    <xf numFmtId="0" fontId="5" fillId="9" borderId="1" xfId="0" applyFont="1" applyFill="1" applyBorder="1" applyAlignment="1">
      <alignment horizontal="center" vertical="center"/>
    </xf>
    <xf numFmtId="0" fontId="0" fillId="4" borderId="1" xfId="0" applyFill="1" applyBorder="1" applyAlignment="1">
      <alignment horizontal="center"/>
    </xf>
    <xf numFmtId="0" fontId="11" fillId="4" borderId="1" xfId="0" applyFont="1" applyFill="1" applyBorder="1" applyAlignment="1">
      <alignment horizontal="center" vertical="center"/>
    </xf>
    <xf numFmtId="0" fontId="7" fillId="7"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4" borderId="18"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19" xfId="0" applyFont="1" applyFill="1" applyBorder="1" applyAlignment="1">
      <alignment horizontal="center" vertical="center"/>
    </xf>
    <xf numFmtId="0" fontId="5" fillId="4" borderId="0" xfId="0" applyFont="1" applyFill="1" applyAlignment="1">
      <alignment horizontal="center" vertical="center"/>
    </xf>
    <xf numFmtId="0" fontId="5" fillId="4" borderId="6"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34" xfId="0" applyFont="1" applyFill="1" applyBorder="1" applyAlignment="1">
      <alignment horizontal="center" vertical="center"/>
    </xf>
    <xf numFmtId="0" fontId="5" fillId="4" borderId="21" xfId="0" applyFont="1" applyFill="1" applyBorder="1" applyAlignment="1">
      <alignment horizontal="center" vertical="center"/>
    </xf>
    <xf numFmtId="0" fontId="7" fillId="14" borderId="1" xfId="0" applyFont="1" applyFill="1" applyBorder="1" applyAlignment="1">
      <alignment horizontal="left" vertical="center" wrapText="1"/>
    </xf>
    <xf numFmtId="0" fontId="7" fillId="1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10" borderId="6" xfId="0" applyFont="1" applyFill="1" applyBorder="1" applyAlignment="1">
      <alignment horizontal="center" vertical="center"/>
    </xf>
    <xf numFmtId="0" fontId="19" fillId="10" borderId="21" xfId="0" applyFont="1" applyFill="1" applyBorder="1" applyAlignment="1">
      <alignment horizontal="center" vertical="center"/>
    </xf>
    <xf numFmtId="0" fontId="19" fillId="0" borderId="19" xfId="0" applyFont="1" applyBorder="1" applyAlignment="1">
      <alignment horizontal="center" vertical="center"/>
    </xf>
    <xf numFmtId="0" fontId="19" fillId="0" borderId="20" xfId="0" applyFont="1" applyBorder="1" applyAlignment="1">
      <alignment horizontal="center" vertical="center"/>
    </xf>
    <xf numFmtId="0" fontId="19" fillId="0" borderId="0" xfId="0" applyFont="1" applyAlignment="1">
      <alignment horizontal="center" vertical="center"/>
    </xf>
    <xf numFmtId="0" fontId="19" fillId="0" borderId="34" xfId="0" applyFont="1" applyBorder="1" applyAlignment="1">
      <alignment horizontal="center" vertical="center"/>
    </xf>
    <xf numFmtId="0" fontId="19" fillId="0" borderId="6" xfId="0" applyFont="1" applyBorder="1" applyAlignment="1">
      <alignment horizontal="center" vertical="center"/>
    </xf>
    <xf numFmtId="0" fontId="19" fillId="0" borderId="21" xfId="0" applyFont="1" applyBorder="1" applyAlignment="1">
      <alignment horizontal="center" vertical="center"/>
    </xf>
    <xf numFmtId="0" fontId="19" fillId="12" borderId="6" xfId="0" applyFont="1" applyFill="1" applyBorder="1" applyAlignment="1">
      <alignment horizontal="center" vertical="center"/>
    </xf>
    <xf numFmtId="0" fontId="19" fillId="12" borderId="21" xfId="0" applyFont="1" applyFill="1" applyBorder="1" applyAlignment="1">
      <alignment horizontal="center" vertical="center"/>
    </xf>
    <xf numFmtId="0" fontId="19" fillId="5" borderId="6" xfId="0" applyFont="1" applyFill="1" applyBorder="1" applyAlignment="1">
      <alignment horizontal="center" vertical="center"/>
    </xf>
    <xf numFmtId="0" fontId="19" fillId="5" borderId="21" xfId="0" applyFont="1" applyFill="1" applyBorder="1" applyAlignment="1">
      <alignment horizontal="center" vertical="center"/>
    </xf>
    <xf numFmtId="0" fontId="0" fillId="10" borderId="1" xfId="0" applyFill="1" applyBorder="1" applyAlignment="1">
      <alignment horizontal="center"/>
    </xf>
    <xf numFmtId="0" fontId="0" fillId="4" borderId="4" xfId="0" applyFill="1" applyBorder="1" applyAlignment="1">
      <alignment horizontal="left" wrapText="1"/>
    </xf>
    <xf numFmtId="0" fontId="4" fillId="5" borderId="7" xfId="0" applyFont="1" applyFill="1" applyBorder="1" applyAlignment="1">
      <alignment horizontal="center" vertical="center"/>
    </xf>
    <xf numFmtId="0" fontId="4" fillId="5" borderId="2" xfId="0" applyFont="1" applyFill="1" applyBorder="1" applyAlignment="1">
      <alignment horizontal="center" vertical="center"/>
    </xf>
  </cellXfs>
  <cellStyles count="2">
    <cellStyle name="Normale" xfId="0" builtinId="0"/>
    <cellStyle name="Percentuale" xfId="1" builtinId="5"/>
  </cellStyles>
  <dxfs count="0"/>
  <tableStyles count="0" defaultTableStyle="TableStyleMedium2" defaultPivotStyle="PivotStyleLight16"/>
  <colors>
    <mruColors>
      <color rgb="FF73FDD6"/>
      <color rgb="FF73FEFF"/>
      <color rgb="FFFFFF9A"/>
      <color rgb="FFFFCC99"/>
      <color rgb="FFFF7E79"/>
      <color rgb="FF8CFA02"/>
      <color rgb="FFFFFC00"/>
      <color rgb="FFFF99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B - Contesto del lavoro'!A1"/><Relationship Id="rId13" Type="http://schemas.openxmlformats.org/officeDocument/2006/relationships/hyperlink" Target="#'C5 - Coordinatori'!A1"/><Relationship Id="rId3" Type="http://schemas.openxmlformats.org/officeDocument/2006/relationships/image" Target="../media/image3.png"/><Relationship Id="rId7" Type="http://schemas.openxmlformats.org/officeDocument/2006/relationships/hyperlink" Target="#'A - Ambiente di Lavoro'!A1"/><Relationship Id="rId12" Type="http://schemas.openxmlformats.org/officeDocument/2006/relationships/hyperlink" Target="#'C4 - Tecnici'!A1"/><Relationship Id="rId17" Type="http://schemas.openxmlformats.org/officeDocument/2006/relationships/hyperlink" Target="#'Risultati 2'!A1"/><Relationship Id="rId2" Type="http://schemas.openxmlformats.org/officeDocument/2006/relationships/image" Target="../media/image2.png"/><Relationship Id="rId16" Type="http://schemas.openxmlformats.org/officeDocument/2006/relationships/hyperlink" Target="#'Inserimento Dati'!A1"/><Relationship Id="rId1" Type="http://schemas.openxmlformats.org/officeDocument/2006/relationships/image" Target="../media/image1.png"/><Relationship Id="rId6" Type="http://schemas.openxmlformats.org/officeDocument/2006/relationships/hyperlink" Target="#'Griglia Dati Oggettivi'!A1"/><Relationship Id="rId11" Type="http://schemas.openxmlformats.org/officeDocument/2006/relationships/hyperlink" Target="#'C3 - Ausiliari'!A1"/><Relationship Id="rId5" Type="http://schemas.openxmlformats.org/officeDocument/2006/relationships/hyperlink" Target="#Intestazione!A1"/><Relationship Id="rId15" Type="http://schemas.openxmlformats.org/officeDocument/2006/relationships/hyperlink" Target="#dati!A1"/><Relationship Id="rId10" Type="http://schemas.openxmlformats.org/officeDocument/2006/relationships/hyperlink" Target="#'C2 - Amministrativi'!A1"/><Relationship Id="rId4" Type="http://schemas.openxmlformats.org/officeDocument/2006/relationships/image" Target="../media/image4.png"/><Relationship Id="rId9" Type="http://schemas.openxmlformats.org/officeDocument/2006/relationships/hyperlink" Target="#'C1 - Insegnanti'!A1"/><Relationship Id="rId14" Type="http://schemas.openxmlformats.org/officeDocument/2006/relationships/hyperlink" Target="#Risultati!A1"/></Relationships>
</file>

<file path=xl/drawings/_rels/drawing2.xml.rels><?xml version="1.0" encoding="UTF-8" standalone="yes"?>
<Relationships xmlns="http://schemas.openxmlformats.org/package/2006/relationships"><Relationship Id="rId8" Type="http://schemas.openxmlformats.org/officeDocument/2006/relationships/hyperlink" Target="#'C5 - Coordinatori'!A1"/><Relationship Id="rId3" Type="http://schemas.openxmlformats.org/officeDocument/2006/relationships/hyperlink" Target="#'B - Contesto del lavoro'!A1"/><Relationship Id="rId7" Type="http://schemas.openxmlformats.org/officeDocument/2006/relationships/hyperlink" Target="#'C4 - Tecnici'!A1"/><Relationship Id="rId12" Type="http://schemas.openxmlformats.org/officeDocument/2006/relationships/hyperlink" Target="#'Risultati 2'!A1"/><Relationship Id="rId2" Type="http://schemas.openxmlformats.org/officeDocument/2006/relationships/hyperlink" Target="#'A - Ambiente di Lavoro'!A1"/><Relationship Id="rId1" Type="http://schemas.openxmlformats.org/officeDocument/2006/relationships/hyperlink" Target="#'Griglia Dati Oggettivi'!A1"/><Relationship Id="rId6" Type="http://schemas.openxmlformats.org/officeDocument/2006/relationships/hyperlink" Target="#'C3 - Ausiliari'!A1"/><Relationship Id="rId11" Type="http://schemas.openxmlformats.org/officeDocument/2006/relationships/hyperlink" Target="#'Inserimento Dati'!A1"/><Relationship Id="rId5" Type="http://schemas.openxmlformats.org/officeDocument/2006/relationships/hyperlink" Target="#'C2 - Amministrativi'!A1"/><Relationship Id="rId10" Type="http://schemas.openxmlformats.org/officeDocument/2006/relationships/hyperlink" Target="#dati!A1"/><Relationship Id="rId4" Type="http://schemas.openxmlformats.org/officeDocument/2006/relationships/hyperlink" Target="#'C1 - Insegnanti'!A1"/><Relationship Id="rId9" Type="http://schemas.openxmlformats.org/officeDocument/2006/relationships/hyperlink" Target="#Risultati!A1"/></Relationships>
</file>

<file path=xl/drawings/_rels/drawing3.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4.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5.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6.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7.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8.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9.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10.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11.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12.xml.rels><?xml version="1.0" encoding="UTF-8" standalone="yes"?>
<Relationships xmlns="http://schemas.openxmlformats.org/package/2006/relationships"><Relationship Id="rId8" Type="http://schemas.openxmlformats.org/officeDocument/2006/relationships/hyperlink" Target="#'C4 - Tecnici'!A1"/><Relationship Id="rId13" Type="http://schemas.openxmlformats.org/officeDocument/2006/relationships/hyperlink" Target="#'Risultati 2'!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_rels/drawing13.xml.rels><?xml version="1.0" encoding="UTF-8" standalone="yes"?>
<Relationships xmlns="http://schemas.openxmlformats.org/package/2006/relationships"><Relationship Id="rId8" Type="http://schemas.openxmlformats.org/officeDocument/2006/relationships/hyperlink" Target="#'C4 - Tecnici'!A1"/><Relationship Id="rId3" Type="http://schemas.openxmlformats.org/officeDocument/2006/relationships/hyperlink" Target="#'A - Ambiente di Lavoro'!A1"/><Relationship Id="rId7" Type="http://schemas.openxmlformats.org/officeDocument/2006/relationships/hyperlink" Target="#'C3 - Ausiliari'!A1"/><Relationship Id="rId12" Type="http://schemas.openxmlformats.org/officeDocument/2006/relationships/hyperlink" Target="#'Inserimento Dati'!A1"/><Relationship Id="rId2" Type="http://schemas.openxmlformats.org/officeDocument/2006/relationships/hyperlink" Target="#'Griglia Dati Oggettivi'!A1"/><Relationship Id="rId1" Type="http://schemas.openxmlformats.org/officeDocument/2006/relationships/hyperlink" Target="#Intestazione!A1"/><Relationship Id="rId6" Type="http://schemas.openxmlformats.org/officeDocument/2006/relationships/hyperlink" Target="#'C2 - Amministrativi'!A1"/><Relationship Id="rId11" Type="http://schemas.openxmlformats.org/officeDocument/2006/relationships/hyperlink" Target="#'dati 2'!A1"/><Relationship Id="rId5" Type="http://schemas.openxmlformats.org/officeDocument/2006/relationships/hyperlink" Target="#'C1 - Insegnanti'!A1"/><Relationship Id="rId10" Type="http://schemas.openxmlformats.org/officeDocument/2006/relationships/hyperlink" Target="#Risultati!A1"/><Relationship Id="rId4" Type="http://schemas.openxmlformats.org/officeDocument/2006/relationships/hyperlink" Target="#'B - Contesto del lavoro'!A1"/><Relationship Id="rId9" Type="http://schemas.openxmlformats.org/officeDocument/2006/relationships/hyperlink" Target="#'C5 - Coordinatori'!A1"/></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16</xdr:row>
      <xdr:rowOff>12700</xdr:rowOff>
    </xdr:from>
    <xdr:to>
      <xdr:col>4</xdr:col>
      <xdr:colOff>804305</xdr:colOff>
      <xdr:row>28</xdr:row>
      <xdr:rowOff>76200</xdr:rowOff>
    </xdr:to>
    <xdr:pic>
      <xdr:nvPicPr>
        <xdr:cNvPr id="3" name="Immagine 2">
          <a:extLst>
            <a:ext uri="{FF2B5EF4-FFF2-40B4-BE49-F238E27FC236}">
              <a16:creationId xmlns:a16="http://schemas.microsoft.com/office/drawing/2014/main" id="{A55AE581-E866-CD4C-FA11-9A6074763E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4700" y="3263900"/>
          <a:ext cx="2861705" cy="2501900"/>
        </a:xfrm>
        <a:prstGeom prst="rect">
          <a:avLst/>
        </a:prstGeom>
      </xdr:spPr>
    </xdr:pic>
    <xdr:clientData/>
  </xdr:twoCellAnchor>
  <xdr:twoCellAnchor editAs="oneCell">
    <xdr:from>
      <xdr:col>0</xdr:col>
      <xdr:colOff>327800</xdr:colOff>
      <xdr:row>66</xdr:row>
      <xdr:rowOff>101600</xdr:rowOff>
    </xdr:from>
    <xdr:to>
      <xdr:col>6</xdr:col>
      <xdr:colOff>322993</xdr:colOff>
      <xdr:row>80</xdr:row>
      <xdr:rowOff>25400</xdr:rowOff>
    </xdr:to>
    <xdr:pic>
      <xdr:nvPicPr>
        <xdr:cNvPr id="5" name="Immagine 4">
          <a:extLst>
            <a:ext uri="{FF2B5EF4-FFF2-40B4-BE49-F238E27FC236}">
              <a16:creationId xmlns:a16="http://schemas.microsoft.com/office/drawing/2014/main" id="{4AEA3C55-8299-CA23-51FC-914BDDB0E99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27800" y="13512800"/>
          <a:ext cx="4478293" cy="2768600"/>
        </a:xfrm>
        <a:prstGeom prst="rect">
          <a:avLst/>
        </a:prstGeom>
      </xdr:spPr>
    </xdr:pic>
    <xdr:clientData/>
  </xdr:twoCellAnchor>
  <xdr:twoCellAnchor editAs="oneCell">
    <xdr:from>
      <xdr:col>1</xdr:col>
      <xdr:colOff>475400</xdr:colOff>
      <xdr:row>30</xdr:row>
      <xdr:rowOff>136960</xdr:rowOff>
    </xdr:from>
    <xdr:to>
      <xdr:col>4</xdr:col>
      <xdr:colOff>520700</xdr:colOff>
      <xdr:row>46</xdr:row>
      <xdr:rowOff>107100</xdr:rowOff>
    </xdr:to>
    <xdr:pic>
      <xdr:nvPicPr>
        <xdr:cNvPr id="9" name="Immagine 8">
          <a:extLst>
            <a:ext uri="{FF2B5EF4-FFF2-40B4-BE49-F238E27FC236}">
              <a16:creationId xmlns:a16="http://schemas.microsoft.com/office/drawing/2014/main" id="{F16B42CE-1766-EAB4-72F4-3FC1EB19F7A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31000" y="6232960"/>
          <a:ext cx="2521800" cy="3221340"/>
        </a:xfrm>
        <a:prstGeom prst="rect">
          <a:avLst/>
        </a:prstGeom>
      </xdr:spPr>
    </xdr:pic>
    <xdr:clientData/>
  </xdr:twoCellAnchor>
  <xdr:twoCellAnchor editAs="oneCell">
    <xdr:from>
      <xdr:col>1</xdr:col>
      <xdr:colOff>481404</xdr:colOff>
      <xdr:row>48</xdr:row>
      <xdr:rowOff>50800</xdr:rowOff>
    </xdr:from>
    <xdr:to>
      <xdr:col>4</xdr:col>
      <xdr:colOff>584199</xdr:colOff>
      <xdr:row>63</xdr:row>
      <xdr:rowOff>190500</xdr:rowOff>
    </xdr:to>
    <xdr:pic>
      <xdr:nvPicPr>
        <xdr:cNvPr id="10" name="Immagine 9">
          <a:extLst>
            <a:ext uri="{FF2B5EF4-FFF2-40B4-BE49-F238E27FC236}">
              <a16:creationId xmlns:a16="http://schemas.microsoft.com/office/drawing/2014/main" id="{B30BB0C5-DBCA-AF44-BBDA-CBAB99F9B04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837004" y="9804400"/>
          <a:ext cx="2579295" cy="3187700"/>
        </a:xfrm>
        <a:prstGeom prst="rect">
          <a:avLst/>
        </a:prstGeom>
      </xdr:spPr>
    </xdr:pic>
    <xdr:clientData/>
  </xdr:twoCellAnchor>
  <xdr:twoCellAnchor>
    <xdr:from>
      <xdr:col>7</xdr:col>
      <xdr:colOff>274320</xdr:colOff>
      <xdr:row>1</xdr:row>
      <xdr:rowOff>10160</xdr:rowOff>
    </xdr:from>
    <xdr:to>
      <xdr:col>9</xdr:col>
      <xdr:colOff>625173</xdr:colOff>
      <xdr:row>22</xdr:row>
      <xdr:rowOff>193040</xdr:rowOff>
    </xdr:to>
    <xdr:sp macro="" textlink="">
      <xdr:nvSpPr>
        <xdr:cNvPr id="12" name="Rettangolo 11">
          <a:extLst>
            <a:ext uri="{FF2B5EF4-FFF2-40B4-BE49-F238E27FC236}">
              <a16:creationId xmlns:a16="http://schemas.microsoft.com/office/drawing/2014/main" id="{7D76E5BB-95DA-DC4A-83C0-1BAA6BC57705}"/>
            </a:ext>
          </a:extLst>
        </xdr:cNvPr>
        <xdr:cNvSpPr/>
      </xdr:nvSpPr>
      <xdr:spPr>
        <a:xfrm>
          <a:off x="5689600" y="213360"/>
          <a:ext cx="2037413" cy="445008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745892</xdr:colOff>
      <xdr:row>1</xdr:row>
      <xdr:rowOff>104233</xdr:rowOff>
    </xdr:from>
    <xdr:to>
      <xdr:col>9</xdr:col>
      <xdr:colOff>248877</xdr:colOff>
      <xdr:row>2</xdr:row>
      <xdr:rowOff>180401</xdr:rowOff>
    </xdr:to>
    <xdr:sp macro="" textlink="">
      <xdr:nvSpPr>
        <xdr:cNvPr id="13" name="Rettangolo 12">
          <a:hlinkClick xmlns:r="http://schemas.openxmlformats.org/officeDocument/2006/relationships" r:id="rId5"/>
          <a:extLst>
            <a:ext uri="{FF2B5EF4-FFF2-40B4-BE49-F238E27FC236}">
              <a16:creationId xmlns:a16="http://schemas.microsoft.com/office/drawing/2014/main" id="{7E302291-962E-5343-999A-5274ADDE7DF3}"/>
            </a:ext>
          </a:extLst>
        </xdr:cNvPr>
        <xdr:cNvSpPr/>
      </xdr:nvSpPr>
      <xdr:spPr>
        <a:xfrm>
          <a:off x="6039252" y="307433"/>
          <a:ext cx="1148905" cy="27936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7</xdr:col>
      <xdr:colOff>757181</xdr:colOff>
      <xdr:row>4</xdr:row>
      <xdr:rowOff>138868</xdr:rowOff>
    </xdr:from>
    <xdr:to>
      <xdr:col>9</xdr:col>
      <xdr:colOff>260166</xdr:colOff>
      <xdr:row>6</xdr:row>
      <xdr:rowOff>12737</xdr:rowOff>
    </xdr:to>
    <xdr:sp macro="" textlink="">
      <xdr:nvSpPr>
        <xdr:cNvPr id="14" name="Rettangolo 13">
          <a:hlinkClick xmlns:r="http://schemas.openxmlformats.org/officeDocument/2006/relationships" r:id="rId6"/>
          <a:extLst>
            <a:ext uri="{FF2B5EF4-FFF2-40B4-BE49-F238E27FC236}">
              <a16:creationId xmlns:a16="http://schemas.microsoft.com/office/drawing/2014/main" id="{FF3A27BF-95BA-5740-966B-A8981F83E722}"/>
            </a:ext>
          </a:extLst>
        </xdr:cNvPr>
        <xdr:cNvSpPr/>
      </xdr:nvSpPr>
      <xdr:spPr>
        <a:xfrm>
          <a:off x="6050541" y="951668"/>
          <a:ext cx="1148905" cy="28026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7</xdr:col>
      <xdr:colOff>749655</xdr:colOff>
      <xdr:row>6</xdr:row>
      <xdr:rowOff>80469</xdr:rowOff>
    </xdr:from>
    <xdr:to>
      <xdr:col>9</xdr:col>
      <xdr:colOff>252640</xdr:colOff>
      <xdr:row>7</xdr:row>
      <xdr:rowOff>155586</xdr:rowOff>
    </xdr:to>
    <xdr:sp macro="" textlink="">
      <xdr:nvSpPr>
        <xdr:cNvPr id="15" name="Rettangolo 14">
          <a:hlinkClick xmlns:r="http://schemas.openxmlformats.org/officeDocument/2006/relationships" r:id="rId7"/>
          <a:extLst>
            <a:ext uri="{FF2B5EF4-FFF2-40B4-BE49-F238E27FC236}">
              <a16:creationId xmlns:a16="http://schemas.microsoft.com/office/drawing/2014/main" id="{E198387C-7EE0-EE47-BDB0-62D9DC355878}"/>
            </a:ext>
          </a:extLst>
        </xdr:cNvPr>
        <xdr:cNvSpPr/>
      </xdr:nvSpPr>
      <xdr:spPr>
        <a:xfrm>
          <a:off x="6043015" y="1299669"/>
          <a:ext cx="1148905" cy="27831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7</xdr:col>
      <xdr:colOff>742129</xdr:colOff>
      <xdr:row>8</xdr:row>
      <xdr:rowOff>38934</xdr:rowOff>
    </xdr:from>
    <xdr:to>
      <xdr:col>9</xdr:col>
      <xdr:colOff>245114</xdr:colOff>
      <xdr:row>9</xdr:row>
      <xdr:rowOff>116002</xdr:rowOff>
    </xdr:to>
    <xdr:sp macro="" textlink="">
      <xdr:nvSpPr>
        <xdr:cNvPr id="16" name="Rettangolo 15">
          <a:hlinkClick xmlns:r="http://schemas.openxmlformats.org/officeDocument/2006/relationships" r:id="rId8"/>
          <a:extLst>
            <a:ext uri="{FF2B5EF4-FFF2-40B4-BE49-F238E27FC236}">
              <a16:creationId xmlns:a16="http://schemas.microsoft.com/office/drawing/2014/main" id="{0AB8BB81-C6EF-0A48-94A9-E5B4CFA60BFA}"/>
            </a:ext>
          </a:extLst>
        </xdr:cNvPr>
        <xdr:cNvSpPr/>
      </xdr:nvSpPr>
      <xdr:spPr>
        <a:xfrm>
          <a:off x="6035489" y="1664534"/>
          <a:ext cx="1148905" cy="28026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7</xdr:col>
      <xdr:colOff>744011</xdr:colOff>
      <xdr:row>10</xdr:row>
      <xdr:rowOff>16214</xdr:rowOff>
    </xdr:from>
    <xdr:to>
      <xdr:col>9</xdr:col>
      <xdr:colOff>246996</xdr:colOff>
      <xdr:row>11</xdr:row>
      <xdr:rowOff>93284</xdr:rowOff>
    </xdr:to>
    <xdr:sp macro="" textlink="">
      <xdr:nvSpPr>
        <xdr:cNvPr id="17" name="Rettangolo 16">
          <a:hlinkClick xmlns:r="http://schemas.openxmlformats.org/officeDocument/2006/relationships" r:id="rId9"/>
          <a:extLst>
            <a:ext uri="{FF2B5EF4-FFF2-40B4-BE49-F238E27FC236}">
              <a16:creationId xmlns:a16="http://schemas.microsoft.com/office/drawing/2014/main" id="{75853642-7B64-FC4B-98CA-BF87B9CF4321}"/>
            </a:ext>
          </a:extLst>
        </xdr:cNvPr>
        <xdr:cNvSpPr/>
      </xdr:nvSpPr>
      <xdr:spPr>
        <a:xfrm>
          <a:off x="6037371" y="2048214"/>
          <a:ext cx="1148905" cy="28027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7</xdr:col>
      <xdr:colOff>745892</xdr:colOff>
      <xdr:row>11</xdr:row>
      <xdr:rowOff>170425</xdr:rowOff>
    </xdr:from>
    <xdr:to>
      <xdr:col>9</xdr:col>
      <xdr:colOff>248877</xdr:colOff>
      <xdr:row>13</xdr:row>
      <xdr:rowOff>44294</xdr:rowOff>
    </xdr:to>
    <xdr:sp macro="" textlink="">
      <xdr:nvSpPr>
        <xdr:cNvPr id="18" name="Rettangolo 17">
          <a:hlinkClick xmlns:r="http://schemas.openxmlformats.org/officeDocument/2006/relationships" r:id="rId10"/>
          <a:extLst>
            <a:ext uri="{FF2B5EF4-FFF2-40B4-BE49-F238E27FC236}">
              <a16:creationId xmlns:a16="http://schemas.microsoft.com/office/drawing/2014/main" id="{9D6EE8AD-FD83-A242-A3C9-9D93FA8417B8}"/>
            </a:ext>
          </a:extLst>
        </xdr:cNvPr>
        <xdr:cNvSpPr/>
      </xdr:nvSpPr>
      <xdr:spPr>
        <a:xfrm>
          <a:off x="6039252" y="2405625"/>
          <a:ext cx="1148905" cy="28026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7</xdr:col>
      <xdr:colOff>757180</xdr:colOff>
      <xdr:row>13</xdr:row>
      <xdr:rowOff>147706</xdr:rowOff>
    </xdr:from>
    <xdr:to>
      <xdr:col>9</xdr:col>
      <xdr:colOff>260165</xdr:colOff>
      <xdr:row>15</xdr:row>
      <xdr:rowOff>21575</xdr:rowOff>
    </xdr:to>
    <xdr:sp macro="" textlink="">
      <xdr:nvSpPr>
        <xdr:cNvPr id="19" name="Rettangolo 18">
          <a:hlinkClick xmlns:r="http://schemas.openxmlformats.org/officeDocument/2006/relationships" r:id="rId11"/>
          <a:extLst>
            <a:ext uri="{FF2B5EF4-FFF2-40B4-BE49-F238E27FC236}">
              <a16:creationId xmlns:a16="http://schemas.microsoft.com/office/drawing/2014/main" id="{9D840936-3FF9-8045-87E3-66FF59639382}"/>
            </a:ext>
          </a:extLst>
        </xdr:cNvPr>
        <xdr:cNvSpPr/>
      </xdr:nvSpPr>
      <xdr:spPr>
        <a:xfrm>
          <a:off x="6050540" y="2789306"/>
          <a:ext cx="1148905" cy="28026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7</xdr:col>
      <xdr:colOff>740247</xdr:colOff>
      <xdr:row>15</xdr:row>
      <xdr:rowOff>98715</xdr:rowOff>
    </xdr:from>
    <xdr:to>
      <xdr:col>9</xdr:col>
      <xdr:colOff>243232</xdr:colOff>
      <xdr:row>16</xdr:row>
      <xdr:rowOff>175785</xdr:rowOff>
    </xdr:to>
    <xdr:sp macro="" textlink="">
      <xdr:nvSpPr>
        <xdr:cNvPr id="20" name="Rettangolo 19">
          <a:hlinkClick xmlns:r="http://schemas.openxmlformats.org/officeDocument/2006/relationships" r:id="rId12"/>
          <a:extLst>
            <a:ext uri="{FF2B5EF4-FFF2-40B4-BE49-F238E27FC236}">
              <a16:creationId xmlns:a16="http://schemas.microsoft.com/office/drawing/2014/main" id="{1332680D-28D1-1847-9492-A6FC2F75869D}"/>
            </a:ext>
          </a:extLst>
        </xdr:cNvPr>
        <xdr:cNvSpPr/>
      </xdr:nvSpPr>
      <xdr:spPr>
        <a:xfrm>
          <a:off x="6033607" y="3146715"/>
          <a:ext cx="1148905" cy="28027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7</xdr:col>
      <xdr:colOff>742128</xdr:colOff>
      <xdr:row>17</xdr:row>
      <xdr:rowOff>75997</xdr:rowOff>
    </xdr:from>
    <xdr:to>
      <xdr:col>9</xdr:col>
      <xdr:colOff>245113</xdr:colOff>
      <xdr:row>18</xdr:row>
      <xdr:rowOff>153065</xdr:rowOff>
    </xdr:to>
    <xdr:sp macro="" textlink="">
      <xdr:nvSpPr>
        <xdr:cNvPr id="21" name="Rettangolo 20">
          <a:hlinkClick xmlns:r="http://schemas.openxmlformats.org/officeDocument/2006/relationships" r:id="rId13"/>
          <a:extLst>
            <a:ext uri="{FF2B5EF4-FFF2-40B4-BE49-F238E27FC236}">
              <a16:creationId xmlns:a16="http://schemas.microsoft.com/office/drawing/2014/main" id="{EBDBE19B-5D0E-A54B-8C9C-24D835B4DB48}"/>
            </a:ext>
          </a:extLst>
        </xdr:cNvPr>
        <xdr:cNvSpPr/>
      </xdr:nvSpPr>
      <xdr:spPr>
        <a:xfrm>
          <a:off x="6035488" y="3530397"/>
          <a:ext cx="1148905" cy="28026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7</xdr:col>
      <xdr:colOff>725194</xdr:colOff>
      <xdr:row>19</xdr:row>
      <xdr:rowOff>64637</xdr:rowOff>
    </xdr:from>
    <xdr:to>
      <xdr:col>9</xdr:col>
      <xdr:colOff>228179</xdr:colOff>
      <xdr:row>20</xdr:row>
      <xdr:rowOff>139754</xdr:rowOff>
    </xdr:to>
    <xdr:sp macro="" textlink="">
      <xdr:nvSpPr>
        <xdr:cNvPr id="22" name="Rettangolo 21">
          <a:hlinkClick xmlns:r="http://schemas.openxmlformats.org/officeDocument/2006/relationships" r:id="rId14"/>
          <a:extLst>
            <a:ext uri="{FF2B5EF4-FFF2-40B4-BE49-F238E27FC236}">
              <a16:creationId xmlns:a16="http://schemas.microsoft.com/office/drawing/2014/main" id="{1EDF6B11-365B-784C-8620-48C3E0580FF1}"/>
            </a:ext>
          </a:extLst>
        </xdr:cNvPr>
        <xdr:cNvSpPr/>
      </xdr:nvSpPr>
      <xdr:spPr>
        <a:xfrm>
          <a:off x="6018554" y="3925437"/>
          <a:ext cx="1148905" cy="27831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7</xdr:col>
      <xdr:colOff>727075</xdr:colOff>
      <xdr:row>20</xdr:row>
      <xdr:rowOff>198080</xdr:rowOff>
    </xdr:from>
    <xdr:to>
      <xdr:col>9</xdr:col>
      <xdr:colOff>230060</xdr:colOff>
      <xdr:row>22</xdr:row>
      <xdr:rowOff>71949</xdr:rowOff>
    </xdr:to>
    <xdr:sp macro="" textlink="">
      <xdr:nvSpPr>
        <xdr:cNvPr id="23" name="Rettangolo 22">
          <a:hlinkClick xmlns:r="http://schemas.openxmlformats.org/officeDocument/2006/relationships" r:id="rId15"/>
          <a:extLst>
            <a:ext uri="{FF2B5EF4-FFF2-40B4-BE49-F238E27FC236}">
              <a16:creationId xmlns:a16="http://schemas.microsoft.com/office/drawing/2014/main" id="{39419DEA-7BCA-514C-BD7C-C0DFFEF30F26}"/>
            </a:ext>
          </a:extLst>
        </xdr:cNvPr>
        <xdr:cNvSpPr/>
      </xdr:nvSpPr>
      <xdr:spPr>
        <a:xfrm>
          <a:off x="6020435" y="4262080"/>
          <a:ext cx="1148905" cy="28026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7</xdr:col>
      <xdr:colOff>749655</xdr:colOff>
      <xdr:row>3</xdr:row>
      <xdr:rowOff>26051</xdr:rowOff>
    </xdr:from>
    <xdr:to>
      <xdr:col>9</xdr:col>
      <xdr:colOff>252640</xdr:colOff>
      <xdr:row>4</xdr:row>
      <xdr:rowOff>103120</xdr:rowOff>
    </xdr:to>
    <xdr:sp macro="" textlink="">
      <xdr:nvSpPr>
        <xdr:cNvPr id="24" name="Rettangolo 23">
          <a:hlinkClick xmlns:r="http://schemas.openxmlformats.org/officeDocument/2006/relationships" r:id="rId16"/>
          <a:extLst>
            <a:ext uri="{FF2B5EF4-FFF2-40B4-BE49-F238E27FC236}">
              <a16:creationId xmlns:a16="http://schemas.microsoft.com/office/drawing/2014/main" id="{6D1D3515-8D39-254F-B3B3-C42967FD1B48}"/>
            </a:ext>
          </a:extLst>
        </xdr:cNvPr>
        <xdr:cNvSpPr/>
      </xdr:nvSpPr>
      <xdr:spPr>
        <a:xfrm>
          <a:off x="6043015" y="635651"/>
          <a:ext cx="1148905" cy="28026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7</xdr:col>
      <xdr:colOff>704874</xdr:colOff>
      <xdr:row>23</xdr:row>
      <xdr:rowOff>135757</xdr:rowOff>
    </xdr:from>
    <xdr:to>
      <xdr:col>9</xdr:col>
      <xdr:colOff>207859</xdr:colOff>
      <xdr:row>25</xdr:row>
      <xdr:rowOff>7674</xdr:rowOff>
    </xdr:to>
    <xdr:sp macro="" textlink="">
      <xdr:nvSpPr>
        <xdr:cNvPr id="4" name="Rettangolo 3">
          <a:hlinkClick xmlns:r="http://schemas.openxmlformats.org/officeDocument/2006/relationships" r:id="rId17"/>
          <a:extLst>
            <a:ext uri="{FF2B5EF4-FFF2-40B4-BE49-F238E27FC236}">
              <a16:creationId xmlns:a16="http://schemas.microsoft.com/office/drawing/2014/main" id="{47CF12D9-8791-094D-BFA1-AC7848AE1E3E}"/>
            </a:ext>
          </a:extLst>
        </xdr:cNvPr>
        <xdr:cNvSpPr/>
      </xdr:nvSpPr>
      <xdr:spPr>
        <a:xfrm>
          <a:off x="6120154" y="4809357"/>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135124</xdr:colOff>
      <xdr:row>0</xdr:row>
      <xdr:rowOff>122724</xdr:rowOff>
    </xdr:from>
    <xdr:to>
      <xdr:col>8</xdr:col>
      <xdr:colOff>473791</xdr:colOff>
      <xdr:row>22</xdr:row>
      <xdr:rowOff>141539</xdr:rowOff>
    </xdr:to>
    <xdr:sp macro="" textlink="">
      <xdr:nvSpPr>
        <xdr:cNvPr id="13" name="Rettangolo 12">
          <a:extLst>
            <a:ext uri="{FF2B5EF4-FFF2-40B4-BE49-F238E27FC236}">
              <a16:creationId xmlns:a16="http://schemas.microsoft.com/office/drawing/2014/main" id="{254E0AB0-4680-76E5-DA37-43E733F6C69D}"/>
            </a:ext>
          </a:extLst>
        </xdr:cNvPr>
        <xdr:cNvSpPr/>
      </xdr:nvSpPr>
      <xdr:spPr>
        <a:xfrm>
          <a:off x="6958488" y="122724"/>
          <a:ext cx="2024303" cy="4590815"/>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6</xdr:col>
      <xdr:colOff>605494</xdr:colOff>
      <xdr:row>1</xdr:row>
      <xdr:rowOff>8978</xdr:rowOff>
    </xdr:from>
    <xdr:to>
      <xdr:col>8</xdr:col>
      <xdr:colOff>97495</xdr:colOff>
      <xdr:row>2</xdr:row>
      <xdr:rowOff>84237</xdr:rowOff>
    </xdr:to>
    <xdr:sp macro="" textlink="">
      <xdr:nvSpPr>
        <xdr:cNvPr id="2" name="Rettangolo 1">
          <a:extLst>
            <a:ext uri="{FF2B5EF4-FFF2-40B4-BE49-F238E27FC236}">
              <a16:creationId xmlns:a16="http://schemas.microsoft.com/office/drawing/2014/main" id="{D946C2D2-692E-6E48-248B-B3E0F9892293}"/>
            </a:ext>
          </a:extLst>
        </xdr:cNvPr>
        <xdr:cNvSpPr/>
      </xdr:nvSpPr>
      <xdr:spPr>
        <a:xfrm>
          <a:off x="7428858" y="216796"/>
          <a:ext cx="1177637" cy="28307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6</xdr:col>
      <xdr:colOff>616783</xdr:colOff>
      <xdr:row>4</xdr:row>
      <xdr:rowOff>39083</xdr:rowOff>
    </xdr:from>
    <xdr:to>
      <xdr:col>8</xdr:col>
      <xdr:colOff>108784</xdr:colOff>
      <xdr:row>5</xdr:row>
      <xdr:rowOff>115197</xdr:rowOff>
    </xdr:to>
    <xdr:sp macro="" textlink="">
      <xdr:nvSpPr>
        <xdr:cNvPr id="3" name="Rettangolo 2">
          <a:hlinkClick xmlns:r="http://schemas.openxmlformats.org/officeDocument/2006/relationships" r:id="rId1"/>
          <a:extLst>
            <a:ext uri="{FF2B5EF4-FFF2-40B4-BE49-F238E27FC236}">
              <a16:creationId xmlns:a16="http://schemas.microsoft.com/office/drawing/2014/main" id="{C7C79237-DC55-694A-8359-61E8707ABE20}"/>
            </a:ext>
          </a:extLst>
        </xdr:cNvPr>
        <xdr:cNvSpPr/>
      </xdr:nvSpPr>
      <xdr:spPr>
        <a:xfrm>
          <a:off x="7440147" y="870356"/>
          <a:ext cx="1177637" cy="28393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6</xdr:col>
      <xdr:colOff>609257</xdr:colOff>
      <xdr:row>5</xdr:row>
      <xdr:rowOff>182929</xdr:rowOff>
    </xdr:from>
    <xdr:to>
      <xdr:col>8</xdr:col>
      <xdr:colOff>101258</xdr:colOff>
      <xdr:row>7</xdr:row>
      <xdr:rowOff>50370</xdr:rowOff>
    </xdr:to>
    <xdr:sp macro="" textlink="">
      <xdr:nvSpPr>
        <xdr:cNvPr id="4" name="Rettangolo 3">
          <a:hlinkClick xmlns:r="http://schemas.openxmlformats.org/officeDocument/2006/relationships" r:id="rId2"/>
          <a:extLst>
            <a:ext uri="{FF2B5EF4-FFF2-40B4-BE49-F238E27FC236}">
              <a16:creationId xmlns:a16="http://schemas.microsoft.com/office/drawing/2014/main" id="{09390B66-B994-B843-B60B-498C54705977}"/>
            </a:ext>
          </a:extLst>
        </xdr:cNvPr>
        <xdr:cNvSpPr/>
      </xdr:nvSpPr>
      <xdr:spPr>
        <a:xfrm>
          <a:off x="7432621" y="1222020"/>
          <a:ext cx="1177637" cy="28307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6</xdr:col>
      <xdr:colOff>601731</xdr:colOff>
      <xdr:row>7</xdr:row>
      <xdr:rowOff>137773</xdr:rowOff>
    </xdr:from>
    <xdr:to>
      <xdr:col>8</xdr:col>
      <xdr:colOff>93732</xdr:colOff>
      <xdr:row>9</xdr:row>
      <xdr:rowOff>5214</xdr:rowOff>
    </xdr:to>
    <xdr:sp macro="" textlink="">
      <xdr:nvSpPr>
        <xdr:cNvPr id="5" name="Rettangolo 4">
          <a:hlinkClick xmlns:r="http://schemas.openxmlformats.org/officeDocument/2006/relationships" r:id="rId3"/>
          <a:extLst>
            <a:ext uri="{FF2B5EF4-FFF2-40B4-BE49-F238E27FC236}">
              <a16:creationId xmlns:a16="http://schemas.microsoft.com/office/drawing/2014/main" id="{F3DCCE55-AC02-8046-96C4-B13EF77DA1C5}"/>
            </a:ext>
          </a:extLst>
        </xdr:cNvPr>
        <xdr:cNvSpPr/>
      </xdr:nvSpPr>
      <xdr:spPr>
        <a:xfrm>
          <a:off x="7425095" y="1592500"/>
          <a:ext cx="1177637" cy="28307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6</xdr:col>
      <xdr:colOff>603613</xdr:colOff>
      <xdr:row>9</xdr:row>
      <xdr:rowOff>111433</xdr:rowOff>
    </xdr:from>
    <xdr:to>
      <xdr:col>8</xdr:col>
      <xdr:colOff>95614</xdr:colOff>
      <xdr:row>10</xdr:row>
      <xdr:rowOff>186693</xdr:rowOff>
    </xdr:to>
    <xdr:sp macro="" textlink="">
      <xdr:nvSpPr>
        <xdr:cNvPr id="6" name="Rettangolo 5">
          <a:hlinkClick xmlns:r="http://schemas.openxmlformats.org/officeDocument/2006/relationships" r:id="rId4"/>
          <a:extLst>
            <a:ext uri="{FF2B5EF4-FFF2-40B4-BE49-F238E27FC236}">
              <a16:creationId xmlns:a16="http://schemas.microsoft.com/office/drawing/2014/main" id="{B32CE406-5893-F242-BC2B-69540BFE8F3D}"/>
            </a:ext>
          </a:extLst>
        </xdr:cNvPr>
        <xdr:cNvSpPr/>
      </xdr:nvSpPr>
      <xdr:spPr>
        <a:xfrm>
          <a:off x="7426977" y="1981797"/>
          <a:ext cx="1177637" cy="28307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6</xdr:col>
      <xdr:colOff>605494</xdr:colOff>
      <xdr:row>11</xdr:row>
      <xdr:rowOff>56016</xdr:rowOff>
    </xdr:from>
    <xdr:to>
      <xdr:col>8</xdr:col>
      <xdr:colOff>97495</xdr:colOff>
      <xdr:row>12</xdr:row>
      <xdr:rowOff>132129</xdr:rowOff>
    </xdr:to>
    <xdr:sp macro="" textlink="">
      <xdr:nvSpPr>
        <xdr:cNvPr id="7" name="Rettangolo 6">
          <a:hlinkClick xmlns:r="http://schemas.openxmlformats.org/officeDocument/2006/relationships" r:id="rId5"/>
          <a:extLst>
            <a:ext uri="{FF2B5EF4-FFF2-40B4-BE49-F238E27FC236}">
              <a16:creationId xmlns:a16="http://schemas.microsoft.com/office/drawing/2014/main" id="{AB4BED3B-582E-FA4D-B667-2337E679843B}"/>
            </a:ext>
          </a:extLst>
        </xdr:cNvPr>
        <xdr:cNvSpPr/>
      </xdr:nvSpPr>
      <xdr:spPr>
        <a:xfrm>
          <a:off x="7428858" y="2342016"/>
          <a:ext cx="1177637" cy="283931"/>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6</xdr:col>
      <xdr:colOff>616782</xdr:colOff>
      <xdr:row>13</xdr:row>
      <xdr:rowOff>29676</xdr:rowOff>
    </xdr:from>
    <xdr:to>
      <xdr:col>8</xdr:col>
      <xdr:colOff>108783</xdr:colOff>
      <xdr:row>14</xdr:row>
      <xdr:rowOff>105791</xdr:rowOff>
    </xdr:to>
    <xdr:sp macro="" textlink="">
      <xdr:nvSpPr>
        <xdr:cNvPr id="8" name="Rettangolo 7">
          <a:hlinkClick xmlns:r="http://schemas.openxmlformats.org/officeDocument/2006/relationships" r:id="rId6"/>
          <a:extLst>
            <a:ext uri="{FF2B5EF4-FFF2-40B4-BE49-F238E27FC236}">
              <a16:creationId xmlns:a16="http://schemas.microsoft.com/office/drawing/2014/main" id="{AEC734F3-C64D-2E47-8117-1F37324B94E6}"/>
            </a:ext>
          </a:extLst>
        </xdr:cNvPr>
        <xdr:cNvSpPr/>
      </xdr:nvSpPr>
      <xdr:spPr>
        <a:xfrm>
          <a:off x="7440146" y="2731312"/>
          <a:ext cx="1177637" cy="283934"/>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6</xdr:col>
      <xdr:colOff>599849</xdr:colOff>
      <xdr:row>14</xdr:row>
      <xdr:rowOff>182931</xdr:rowOff>
    </xdr:from>
    <xdr:to>
      <xdr:col>8</xdr:col>
      <xdr:colOff>91850</xdr:colOff>
      <xdr:row>16</xdr:row>
      <xdr:rowOff>50372</xdr:rowOff>
    </xdr:to>
    <xdr:sp macro="" textlink="">
      <xdr:nvSpPr>
        <xdr:cNvPr id="9" name="Rettangolo 8">
          <a:hlinkClick xmlns:r="http://schemas.openxmlformats.org/officeDocument/2006/relationships" r:id="rId7"/>
          <a:extLst>
            <a:ext uri="{FF2B5EF4-FFF2-40B4-BE49-F238E27FC236}">
              <a16:creationId xmlns:a16="http://schemas.microsoft.com/office/drawing/2014/main" id="{9518EB7A-703B-2E4B-A112-6241FEB32A53}"/>
            </a:ext>
          </a:extLst>
        </xdr:cNvPr>
        <xdr:cNvSpPr/>
      </xdr:nvSpPr>
      <xdr:spPr>
        <a:xfrm>
          <a:off x="7423213" y="3092386"/>
          <a:ext cx="1177637" cy="28307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6</xdr:col>
      <xdr:colOff>601730</xdr:colOff>
      <xdr:row>16</xdr:row>
      <xdr:rowOff>156591</xdr:rowOff>
    </xdr:from>
    <xdr:to>
      <xdr:col>8</xdr:col>
      <xdr:colOff>93731</xdr:colOff>
      <xdr:row>18</xdr:row>
      <xdr:rowOff>24032</xdr:rowOff>
    </xdr:to>
    <xdr:sp macro="" textlink="">
      <xdr:nvSpPr>
        <xdr:cNvPr id="10" name="Rettangolo 9">
          <a:hlinkClick xmlns:r="http://schemas.openxmlformats.org/officeDocument/2006/relationships" r:id="rId8"/>
          <a:extLst>
            <a:ext uri="{FF2B5EF4-FFF2-40B4-BE49-F238E27FC236}">
              <a16:creationId xmlns:a16="http://schemas.microsoft.com/office/drawing/2014/main" id="{83D9B93E-2BFC-D74F-88D6-90465C7EC0B1}"/>
            </a:ext>
          </a:extLst>
        </xdr:cNvPr>
        <xdr:cNvSpPr/>
      </xdr:nvSpPr>
      <xdr:spPr>
        <a:xfrm>
          <a:off x="7425094" y="3481682"/>
          <a:ext cx="1177637" cy="28307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6</xdr:col>
      <xdr:colOff>584796</xdr:colOff>
      <xdr:row>18</xdr:row>
      <xdr:rowOff>139659</xdr:rowOff>
    </xdr:from>
    <xdr:to>
      <xdr:col>8</xdr:col>
      <xdr:colOff>76797</xdr:colOff>
      <xdr:row>20</xdr:row>
      <xdr:rowOff>7100</xdr:rowOff>
    </xdr:to>
    <xdr:sp macro="" textlink="">
      <xdr:nvSpPr>
        <xdr:cNvPr id="11" name="Rettangolo 10">
          <a:hlinkClick xmlns:r="http://schemas.openxmlformats.org/officeDocument/2006/relationships" r:id="rId9"/>
          <a:extLst>
            <a:ext uri="{FF2B5EF4-FFF2-40B4-BE49-F238E27FC236}">
              <a16:creationId xmlns:a16="http://schemas.microsoft.com/office/drawing/2014/main" id="{E6281B37-0F2F-AD44-B079-43762D7C0DAC}"/>
            </a:ext>
          </a:extLst>
        </xdr:cNvPr>
        <xdr:cNvSpPr/>
      </xdr:nvSpPr>
      <xdr:spPr>
        <a:xfrm>
          <a:off x="7408160" y="3880386"/>
          <a:ext cx="1177637" cy="28307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6</xdr:col>
      <xdr:colOff>586677</xdr:colOff>
      <xdr:row>20</xdr:row>
      <xdr:rowOff>65426</xdr:rowOff>
    </xdr:from>
    <xdr:to>
      <xdr:col>8</xdr:col>
      <xdr:colOff>78678</xdr:colOff>
      <xdr:row>21</xdr:row>
      <xdr:rowOff>141540</xdr:rowOff>
    </xdr:to>
    <xdr:sp macro="" textlink="">
      <xdr:nvSpPr>
        <xdr:cNvPr id="12" name="Rettangolo 11">
          <a:hlinkClick xmlns:r="http://schemas.openxmlformats.org/officeDocument/2006/relationships" r:id="rId10"/>
          <a:extLst>
            <a:ext uri="{FF2B5EF4-FFF2-40B4-BE49-F238E27FC236}">
              <a16:creationId xmlns:a16="http://schemas.microsoft.com/office/drawing/2014/main" id="{4B1F02C5-56AA-E846-A1E4-709F3D87FE71}"/>
            </a:ext>
          </a:extLst>
        </xdr:cNvPr>
        <xdr:cNvSpPr/>
      </xdr:nvSpPr>
      <xdr:spPr>
        <a:xfrm>
          <a:off x="7410041" y="4221790"/>
          <a:ext cx="1177637" cy="28393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6</xdr:col>
      <xdr:colOff>609257</xdr:colOff>
      <xdr:row>2</xdr:row>
      <xdr:rowOff>135895</xdr:rowOff>
    </xdr:from>
    <xdr:to>
      <xdr:col>8</xdr:col>
      <xdr:colOff>101258</xdr:colOff>
      <xdr:row>4</xdr:row>
      <xdr:rowOff>3335</xdr:rowOff>
    </xdr:to>
    <xdr:sp macro="" textlink="">
      <xdr:nvSpPr>
        <xdr:cNvPr id="14" name="Rettangolo 13">
          <a:hlinkClick xmlns:r="http://schemas.openxmlformats.org/officeDocument/2006/relationships" r:id="rId11"/>
          <a:extLst>
            <a:ext uri="{FF2B5EF4-FFF2-40B4-BE49-F238E27FC236}">
              <a16:creationId xmlns:a16="http://schemas.microsoft.com/office/drawing/2014/main" id="{11F601D1-3038-8445-8D9B-A0BE78C16392}"/>
            </a:ext>
          </a:extLst>
        </xdr:cNvPr>
        <xdr:cNvSpPr/>
      </xdr:nvSpPr>
      <xdr:spPr>
        <a:xfrm>
          <a:off x="7432621" y="551531"/>
          <a:ext cx="1177637" cy="28307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6</xdr:col>
      <xdr:colOff>577273</xdr:colOff>
      <xdr:row>23</xdr:row>
      <xdr:rowOff>93645</xdr:rowOff>
    </xdr:from>
    <xdr:to>
      <xdr:col>8</xdr:col>
      <xdr:colOff>92300</xdr:colOff>
      <xdr:row>24</xdr:row>
      <xdr:rowOff>165855</xdr:rowOff>
    </xdr:to>
    <xdr:sp macro="" textlink="">
      <xdr:nvSpPr>
        <xdr:cNvPr id="15" name="Rettangolo 14">
          <a:hlinkClick xmlns:r="http://schemas.openxmlformats.org/officeDocument/2006/relationships" r:id="rId12"/>
          <a:extLst>
            <a:ext uri="{FF2B5EF4-FFF2-40B4-BE49-F238E27FC236}">
              <a16:creationId xmlns:a16="http://schemas.microsoft.com/office/drawing/2014/main" id="{50DA2F1C-1CFB-C44A-95C4-D020EF96766B}"/>
            </a:ext>
          </a:extLst>
        </xdr:cNvPr>
        <xdr:cNvSpPr/>
      </xdr:nvSpPr>
      <xdr:spPr>
        <a:xfrm>
          <a:off x="7400637" y="4873463"/>
          <a:ext cx="1200663" cy="280028"/>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205560</xdr:colOff>
      <xdr:row>0</xdr:row>
      <xdr:rowOff>211470</xdr:rowOff>
    </xdr:from>
    <xdr:to>
      <xdr:col>9</xdr:col>
      <xdr:colOff>2830</xdr:colOff>
      <xdr:row>23</xdr:row>
      <xdr:rowOff>42826</xdr:rowOff>
    </xdr:to>
    <xdr:sp macro="" textlink="">
      <xdr:nvSpPr>
        <xdr:cNvPr id="2" name="Rettangolo 1">
          <a:extLst>
            <a:ext uri="{FF2B5EF4-FFF2-40B4-BE49-F238E27FC236}">
              <a16:creationId xmlns:a16="http://schemas.microsoft.com/office/drawing/2014/main" id="{B64DC6C9-B4F5-B745-A621-8908CBA1A86D}"/>
            </a:ext>
          </a:extLst>
        </xdr:cNvPr>
        <xdr:cNvSpPr/>
      </xdr:nvSpPr>
      <xdr:spPr>
        <a:xfrm>
          <a:off x="14013118" y="211470"/>
          <a:ext cx="1761340" cy="4645542"/>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218435</xdr:colOff>
      <xdr:row>1</xdr:row>
      <xdr:rowOff>117111</xdr:rowOff>
    </xdr:from>
    <xdr:to>
      <xdr:col>8</xdr:col>
      <xdr:colOff>540639</xdr:colOff>
      <xdr:row>2</xdr:row>
      <xdr:rowOff>196132</xdr:rowOff>
    </xdr:to>
    <xdr:sp macro="" textlink="">
      <xdr:nvSpPr>
        <xdr:cNvPr id="3" name="Rettangolo 2">
          <a:hlinkClick xmlns:r="http://schemas.openxmlformats.org/officeDocument/2006/relationships" r:id="rId1"/>
          <a:extLst>
            <a:ext uri="{FF2B5EF4-FFF2-40B4-BE49-F238E27FC236}">
              <a16:creationId xmlns:a16="http://schemas.microsoft.com/office/drawing/2014/main" id="{E6B1D1BF-2F89-E84B-9E46-85CF01C000CA}"/>
            </a:ext>
          </a:extLst>
        </xdr:cNvPr>
        <xdr:cNvSpPr/>
      </xdr:nvSpPr>
      <xdr:spPr>
        <a:xfrm>
          <a:off x="14306575" y="382925"/>
          <a:ext cx="1163948" cy="28576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7</xdr:col>
      <xdr:colOff>229724</xdr:colOff>
      <xdr:row>4</xdr:row>
      <xdr:rowOff>158504</xdr:rowOff>
    </xdr:from>
    <xdr:to>
      <xdr:col>8</xdr:col>
      <xdr:colOff>551928</xdr:colOff>
      <xdr:row>6</xdr:row>
      <xdr:rowOff>30783</xdr:rowOff>
    </xdr:to>
    <xdr:sp macro="" textlink="">
      <xdr:nvSpPr>
        <xdr:cNvPr id="4" name="Rettangolo 3">
          <a:hlinkClick xmlns:r="http://schemas.openxmlformats.org/officeDocument/2006/relationships" r:id="rId2"/>
          <a:extLst>
            <a:ext uri="{FF2B5EF4-FFF2-40B4-BE49-F238E27FC236}">
              <a16:creationId xmlns:a16="http://schemas.microsoft.com/office/drawing/2014/main" id="{425AB050-F17E-F147-81AC-D7F13E4079D0}"/>
            </a:ext>
          </a:extLst>
        </xdr:cNvPr>
        <xdr:cNvSpPr/>
      </xdr:nvSpPr>
      <xdr:spPr>
        <a:xfrm>
          <a:off x="14317864" y="1044551"/>
          <a:ext cx="1163948" cy="28576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7</xdr:col>
      <xdr:colOff>222198</xdr:colOff>
      <xdr:row>6</xdr:row>
      <xdr:rowOff>102059</xdr:rowOff>
    </xdr:from>
    <xdr:to>
      <xdr:col>8</xdr:col>
      <xdr:colOff>544402</xdr:colOff>
      <xdr:row>7</xdr:row>
      <xdr:rowOff>181080</xdr:rowOff>
    </xdr:to>
    <xdr:sp macro="" textlink="">
      <xdr:nvSpPr>
        <xdr:cNvPr id="5" name="Rettangolo 4">
          <a:hlinkClick xmlns:r="http://schemas.openxmlformats.org/officeDocument/2006/relationships" r:id="rId3"/>
          <a:extLst>
            <a:ext uri="{FF2B5EF4-FFF2-40B4-BE49-F238E27FC236}">
              <a16:creationId xmlns:a16="http://schemas.microsoft.com/office/drawing/2014/main" id="{1C6A0688-EEFA-A948-AA14-5255A42A90BB}"/>
            </a:ext>
          </a:extLst>
        </xdr:cNvPr>
        <xdr:cNvSpPr/>
      </xdr:nvSpPr>
      <xdr:spPr>
        <a:xfrm>
          <a:off x="14310338" y="1401594"/>
          <a:ext cx="1163948" cy="28576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7</xdr:col>
      <xdr:colOff>214672</xdr:colOff>
      <xdr:row>8</xdr:row>
      <xdr:rowOff>60884</xdr:rowOff>
    </xdr:from>
    <xdr:to>
      <xdr:col>8</xdr:col>
      <xdr:colOff>536876</xdr:colOff>
      <xdr:row>9</xdr:row>
      <xdr:rowOff>143450</xdr:rowOff>
    </xdr:to>
    <xdr:sp macro="" textlink="">
      <xdr:nvSpPr>
        <xdr:cNvPr id="6" name="Rettangolo 5">
          <a:hlinkClick xmlns:r="http://schemas.openxmlformats.org/officeDocument/2006/relationships" r:id="rId4"/>
          <a:extLst>
            <a:ext uri="{FF2B5EF4-FFF2-40B4-BE49-F238E27FC236}">
              <a16:creationId xmlns:a16="http://schemas.microsoft.com/office/drawing/2014/main" id="{196E96AF-639E-0A4E-8972-3CF0EFCC510F}"/>
            </a:ext>
          </a:extLst>
        </xdr:cNvPr>
        <xdr:cNvSpPr/>
      </xdr:nvSpPr>
      <xdr:spPr>
        <a:xfrm>
          <a:off x="14302812" y="1773907"/>
          <a:ext cx="1163948" cy="28931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7</xdr:col>
      <xdr:colOff>216554</xdr:colOff>
      <xdr:row>10</xdr:row>
      <xdr:rowOff>42069</xdr:rowOff>
    </xdr:from>
    <xdr:to>
      <xdr:col>8</xdr:col>
      <xdr:colOff>538758</xdr:colOff>
      <xdr:row>11</xdr:row>
      <xdr:rowOff>124637</xdr:rowOff>
    </xdr:to>
    <xdr:sp macro="" textlink="">
      <xdr:nvSpPr>
        <xdr:cNvPr id="7" name="Rettangolo 6">
          <a:hlinkClick xmlns:r="http://schemas.openxmlformats.org/officeDocument/2006/relationships" r:id="rId5"/>
          <a:extLst>
            <a:ext uri="{FF2B5EF4-FFF2-40B4-BE49-F238E27FC236}">
              <a16:creationId xmlns:a16="http://schemas.microsoft.com/office/drawing/2014/main" id="{93C1E747-8B6A-264D-9EC9-DE1179C941A5}"/>
            </a:ext>
          </a:extLst>
        </xdr:cNvPr>
        <xdr:cNvSpPr/>
      </xdr:nvSpPr>
      <xdr:spPr>
        <a:xfrm>
          <a:off x="14304694" y="2168581"/>
          <a:ext cx="1163948" cy="28931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7</xdr:col>
      <xdr:colOff>218435</xdr:colOff>
      <xdr:row>11</xdr:row>
      <xdr:rowOff>201778</xdr:rowOff>
    </xdr:from>
    <xdr:to>
      <xdr:col>8</xdr:col>
      <xdr:colOff>540639</xdr:colOff>
      <xdr:row>13</xdr:row>
      <xdr:rowOff>77600</xdr:rowOff>
    </xdr:to>
    <xdr:sp macro="" textlink="">
      <xdr:nvSpPr>
        <xdr:cNvPr id="8" name="Rettangolo 7">
          <a:hlinkClick xmlns:r="http://schemas.openxmlformats.org/officeDocument/2006/relationships" r:id="rId6"/>
          <a:extLst>
            <a:ext uri="{FF2B5EF4-FFF2-40B4-BE49-F238E27FC236}">
              <a16:creationId xmlns:a16="http://schemas.microsoft.com/office/drawing/2014/main" id="{2D1BB1BE-A96C-674B-946E-B17C09F5CC8A}"/>
            </a:ext>
          </a:extLst>
        </xdr:cNvPr>
        <xdr:cNvSpPr/>
      </xdr:nvSpPr>
      <xdr:spPr>
        <a:xfrm>
          <a:off x="14306575" y="2535034"/>
          <a:ext cx="1163948" cy="28931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7</xdr:col>
      <xdr:colOff>229723</xdr:colOff>
      <xdr:row>13</xdr:row>
      <xdr:rowOff>182964</xdr:rowOff>
    </xdr:from>
    <xdr:to>
      <xdr:col>8</xdr:col>
      <xdr:colOff>551927</xdr:colOff>
      <xdr:row>15</xdr:row>
      <xdr:rowOff>55241</xdr:rowOff>
    </xdr:to>
    <xdr:sp macro="" textlink="">
      <xdr:nvSpPr>
        <xdr:cNvPr id="9" name="Rettangolo 8">
          <a:hlinkClick xmlns:r="http://schemas.openxmlformats.org/officeDocument/2006/relationships" r:id="rId7"/>
          <a:extLst>
            <a:ext uri="{FF2B5EF4-FFF2-40B4-BE49-F238E27FC236}">
              <a16:creationId xmlns:a16="http://schemas.microsoft.com/office/drawing/2014/main" id="{933E58EE-E91F-F046-B490-6280B83AF2EF}"/>
            </a:ext>
          </a:extLst>
        </xdr:cNvPr>
        <xdr:cNvSpPr/>
      </xdr:nvSpPr>
      <xdr:spPr>
        <a:xfrm>
          <a:off x="14317863" y="2929708"/>
          <a:ext cx="1163948" cy="2857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7</xdr:col>
      <xdr:colOff>212790</xdr:colOff>
      <xdr:row>15</xdr:row>
      <xdr:rowOff>135926</xdr:rowOff>
    </xdr:from>
    <xdr:to>
      <xdr:col>8</xdr:col>
      <xdr:colOff>534994</xdr:colOff>
      <xdr:row>17</xdr:row>
      <xdr:rowOff>8205</xdr:rowOff>
    </xdr:to>
    <xdr:sp macro="" textlink="">
      <xdr:nvSpPr>
        <xdr:cNvPr id="10" name="Rettangolo 9">
          <a:hlinkClick xmlns:r="http://schemas.openxmlformats.org/officeDocument/2006/relationships" r:id="rId8"/>
          <a:extLst>
            <a:ext uri="{FF2B5EF4-FFF2-40B4-BE49-F238E27FC236}">
              <a16:creationId xmlns:a16="http://schemas.microsoft.com/office/drawing/2014/main" id="{8890B9CC-4E0C-A54A-986A-A4222C6BF5AE}"/>
            </a:ext>
          </a:extLst>
        </xdr:cNvPr>
        <xdr:cNvSpPr/>
      </xdr:nvSpPr>
      <xdr:spPr>
        <a:xfrm>
          <a:off x="14300930" y="3296159"/>
          <a:ext cx="1163948" cy="285767"/>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7</xdr:col>
      <xdr:colOff>214671</xdr:colOff>
      <xdr:row>17</xdr:row>
      <xdr:rowOff>117113</xdr:rowOff>
    </xdr:from>
    <xdr:to>
      <xdr:col>8</xdr:col>
      <xdr:colOff>536875</xdr:colOff>
      <xdr:row>18</xdr:row>
      <xdr:rowOff>196134</xdr:rowOff>
    </xdr:to>
    <xdr:sp macro="" textlink="">
      <xdr:nvSpPr>
        <xdr:cNvPr id="11" name="Rettangolo 10">
          <a:hlinkClick xmlns:r="http://schemas.openxmlformats.org/officeDocument/2006/relationships" r:id="rId9"/>
          <a:extLst>
            <a:ext uri="{FF2B5EF4-FFF2-40B4-BE49-F238E27FC236}">
              <a16:creationId xmlns:a16="http://schemas.microsoft.com/office/drawing/2014/main" id="{89479DBD-756C-F444-B4AC-2D206D6104CD}"/>
            </a:ext>
          </a:extLst>
        </xdr:cNvPr>
        <xdr:cNvSpPr/>
      </xdr:nvSpPr>
      <xdr:spPr>
        <a:xfrm>
          <a:off x="14302811" y="3690834"/>
          <a:ext cx="1163948" cy="28576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7</xdr:col>
      <xdr:colOff>197737</xdr:colOff>
      <xdr:row>19</xdr:row>
      <xdr:rowOff>107706</xdr:rowOff>
    </xdr:from>
    <xdr:to>
      <xdr:col>8</xdr:col>
      <xdr:colOff>519941</xdr:colOff>
      <xdr:row>20</xdr:row>
      <xdr:rowOff>186728</xdr:rowOff>
    </xdr:to>
    <xdr:sp macro="" textlink="">
      <xdr:nvSpPr>
        <xdr:cNvPr id="12" name="Rettangolo 11">
          <a:hlinkClick xmlns:r="http://schemas.openxmlformats.org/officeDocument/2006/relationships" r:id="rId10"/>
          <a:extLst>
            <a:ext uri="{FF2B5EF4-FFF2-40B4-BE49-F238E27FC236}">
              <a16:creationId xmlns:a16="http://schemas.microsoft.com/office/drawing/2014/main" id="{F94CE0F8-04D3-C543-984F-256AC337479A}"/>
            </a:ext>
          </a:extLst>
        </xdr:cNvPr>
        <xdr:cNvSpPr/>
      </xdr:nvSpPr>
      <xdr:spPr>
        <a:xfrm>
          <a:off x="14285877" y="4094915"/>
          <a:ext cx="1163948" cy="28576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7</xdr:col>
      <xdr:colOff>199618</xdr:colOff>
      <xdr:row>21</xdr:row>
      <xdr:rowOff>38309</xdr:rowOff>
    </xdr:from>
    <xdr:to>
      <xdr:col>8</xdr:col>
      <xdr:colOff>521822</xdr:colOff>
      <xdr:row>22</xdr:row>
      <xdr:rowOff>120877</xdr:rowOff>
    </xdr:to>
    <xdr:sp macro="" textlink="">
      <xdr:nvSpPr>
        <xdr:cNvPr id="13" name="Rettangolo 12">
          <a:hlinkClick xmlns:r="http://schemas.openxmlformats.org/officeDocument/2006/relationships" r:id="rId11"/>
          <a:extLst>
            <a:ext uri="{FF2B5EF4-FFF2-40B4-BE49-F238E27FC236}">
              <a16:creationId xmlns:a16="http://schemas.microsoft.com/office/drawing/2014/main" id="{6ED810E5-B032-A94F-AC8E-C284020A5FC8}"/>
            </a:ext>
          </a:extLst>
        </xdr:cNvPr>
        <xdr:cNvSpPr/>
      </xdr:nvSpPr>
      <xdr:spPr>
        <a:xfrm>
          <a:off x="14287758" y="4439007"/>
          <a:ext cx="1163948" cy="28931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7</xdr:col>
      <xdr:colOff>222198</xdr:colOff>
      <xdr:row>3</xdr:row>
      <xdr:rowOff>40190</xdr:rowOff>
    </xdr:from>
    <xdr:to>
      <xdr:col>8</xdr:col>
      <xdr:colOff>544402</xdr:colOff>
      <xdr:row>4</xdr:row>
      <xdr:rowOff>122756</xdr:rowOff>
    </xdr:to>
    <xdr:sp macro="" textlink="">
      <xdr:nvSpPr>
        <xdr:cNvPr id="14" name="Rettangolo 13">
          <a:hlinkClick xmlns:r="http://schemas.openxmlformats.org/officeDocument/2006/relationships" r:id="rId12"/>
          <a:extLst>
            <a:ext uri="{FF2B5EF4-FFF2-40B4-BE49-F238E27FC236}">
              <a16:creationId xmlns:a16="http://schemas.microsoft.com/office/drawing/2014/main" id="{8941A34E-0A23-E34E-A0FE-DC04250FB6E3}"/>
            </a:ext>
          </a:extLst>
        </xdr:cNvPr>
        <xdr:cNvSpPr/>
      </xdr:nvSpPr>
      <xdr:spPr>
        <a:xfrm>
          <a:off x="14310338" y="719492"/>
          <a:ext cx="1163948" cy="289311"/>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7</xdr:col>
      <xdr:colOff>348509</xdr:colOff>
      <xdr:row>24</xdr:row>
      <xdr:rowOff>4725</xdr:rowOff>
    </xdr:from>
    <xdr:to>
      <xdr:col>8</xdr:col>
      <xdr:colOff>699855</xdr:colOff>
      <xdr:row>24</xdr:row>
      <xdr:rowOff>304898</xdr:rowOff>
    </xdr:to>
    <xdr:sp macro="" textlink="">
      <xdr:nvSpPr>
        <xdr:cNvPr id="15" name="Rettangolo 14">
          <a:hlinkClick xmlns:r="http://schemas.openxmlformats.org/officeDocument/2006/relationships" r:id="rId13"/>
          <a:extLst>
            <a:ext uri="{FF2B5EF4-FFF2-40B4-BE49-F238E27FC236}">
              <a16:creationId xmlns:a16="http://schemas.microsoft.com/office/drawing/2014/main" id="{43183259-1E7F-1243-8421-063A332B5DC0}"/>
            </a:ext>
          </a:extLst>
        </xdr:cNvPr>
        <xdr:cNvSpPr/>
      </xdr:nvSpPr>
      <xdr:spPr>
        <a:xfrm>
          <a:off x="14436649" y="5025655"/>
          <a:ext cx="1193090" cy="300173"/>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36</xdr:col>
      <xdr:colOff>485169</xdr:colOff>
      <xdr:row>0</xdr:row>
      <xdr:rowOff>114159</xdr:rowOff>
    </xdr:from>
    <xdr:to>
      <xdr:col>38</xdr:col>
      <xdr:colOff>824258</xdr:colOff>
      <xdr:row>19</xdr:row>
      <xdr:rowOff>46183</xdr:rowOff>
    </xdr:to>
    <xdr:sp macro="" textlink="">
      <xdr:nvSpPr>
        <xdr:cNvPr id="14" name="Rettangolo 13">
          <a:extLst>
            <a:ext uri="{FF2B5EF4-FFF2-40B4-BE49-F238E27FC236}">
              <a16:creationId xmlns:a16="http://schemas.microsoft.com/office/drawing/2014/main" id="{97474F9D-7ADC-4847-8597-05482CAC7982}"/>
            </a:ext>
          </a:extLst>
        </xdr:cNvPr>
        <xdr:cNvSpPr/>
      </xdr:nvSpPr>
      <xdr:spPr>
        <a:xfrm>
          <a:off x="10229533" y="114159"/>
          <a:ext cx="2001634" cy="4550206"/>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37</xdr:col>
      <xdr:colOff>127899</xdr:colOff>
      <xdr:row>0</xdr:row>
      <xdr:rowOff>208231</xdr:rowOff>
    </xdr:from>
    <xdr:to>
      <xdr:col>38</xdr:col>
      <xdr:colOff>447962</xdr:colOff>
      <xdr:row>1</xdr:row>
      <xdr:rowOff>233599</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17CE87A0-BDED-1142-A2C9-7D25CE3F2E9D}"/>
            </a:ext>
          </a:extLst>
        </xdr:cNvPr>
        <xdr:cNvSpPr/>
      </xdr:nvSpPr>
      <xdr:spPr>
        <a:xfrm>
          <a:off x="10444865" y="20823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37</xdr:col>
      <xdr:colOff>139188</xdr:colOff>
      <xdr:row>3</xdr:row>
      <xdr:rowOff>117203</xdr:rowOff>
    </xdr:from>
    <xdr:to>
      <xdr:col>38</xdr:col>
      <xdr:colOff>459251</xdr:colOff>
      <xdr:row>4</xdr:row>
      <xdr:rowOff>156840</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2E6E7092-F7F1-F442-BD8D-E108916BDAFE}"/>
            </a:ext>
          </a:extLst>
        </xdr:cNvPr>
        <xdr:cNvSpPr/>
      </xdr:nvSpPr>
      <xdr:spPr>
        <a:xfrm>
          <a:off x="10456154" y="85922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37</xdr:col>
      <xdr:colOff>131662</xdr:colOff>
      <xdr:row>4</xdr:row>
      <xdr:rowOff>224572</xdr:rowOff>
    </xdr:from>
    <xdr:to>
      <xdr:col>38</xdr:col>
      <xdr:colOff>451725</xdr:colOff>
      <xdr:row>6</xdr:row>
      <xdr:rowOff>21626</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642860BC-3172-AE42-B319-952EF3B6DD4C}"/>
            </a:ext>
          </a:extLst>
        </xdr:cNvPr>
        <xdr:cNvSpPr/>
      </xdr:nvSpPr>
      <xdr:spPr>
        <a:xfrm>
          <a:off x="10448628" y="120917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37</xdr:col>
      <xdr:colOff>124136</xdr:colOff>
      <xdr:row>6</xdr:row>
      <xdr:rowOff>108174</xdr:rowOff>
    </xdr:from>
    <xdr:to>
      <xdr:col>38</xdr:col>
      <xdr:colOff>444199</xdr:colOff>
      <xdr:row>7</xdr:row>
      <xdr:rowOff>147811</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02B1693F-6525-C44F-8F1A-40FB4B40F4EC}"/>
            </a:ext>
          </a:extLst>
        </xdr:cNvPr>
        <xdr:cNvSpPr/>
      </xdr:nvSpPr>
      <xdr:spPr>
        <a:xfrm>
          <a:off x="10441102" y="157794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37</xdr:col>
      <xdr:colOff>126018</xdr:colOff>
      <xdr:row>8</xdr:row>
      <xdr:rowOff>10591</xdr:rowOff>
    </xdr:from>
    <xdr:to>
      <xdr:col>38</xdr:col>
      <xdr:colOff>446081</xdr:colOff>
      <xdr:row>9</xdr:row>
      <xdr:rowOff>50229</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8DFAA86A-F234-C146-BECC-CC0DFCAEEB5E}"/>
            </a:ext>
          </a:extLst>
        </xdr:cNvPr>
        <xdr:cNvSpPr/>
      </xdr:nvSpPr>
      <xdr:spPr>
        <a:xfrm>
          <a:off x="10442984" y="196553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37</xdr:col>
      <xdr:colOff>127899</xdr:colOff>
      <xdr:row>9</xdr:row>
      <xdr:rowOff>127370</xdr:rowOff>
    </xdr:from>
    <xdr:to>
      <xdr:col>38</xdr:col>
      <xdr:colOff>447962</xdr:colOff>
      <xdr:row>10</xdr:row>
      <xdr:rowOff>167008</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067CC5A7-2E3F-9248-9D2B-A702BFF429FE}"/>
            </a:ext>
          </a:extLst>
        </xdr:cNvPr>
        <xdr:cNvSpPr/>
      </xdr:nvSpPr>
      <xdr:spPr>
        <a:xfrm>
          <a:off x="10444865" y="232489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37</xdr:col>
      <xdr:colOff>139187</xdr:colOff>
      <xdr:row>11</xdr:row>
      <xdr:rowOff>29788</xdr:rowOff>
    </xdr:from>
    <xdr:to>
      <xdr:col>38</xdr:col>
      <xdr:colOff>459250</xdr:colOff>
      <xdr:row>12</xdr:row>
      <xdr:rowOff>69426</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8868C45D-F41A-3F4D-9624-D5F3331512FF}"/>
            </a:ext>
          </a:extLst>
        </xdr:cNvPr>
        <xdr:cNvSpPr/>
      </xdr:nvSpPr>
      <xdr:spPr>
        <a:xfrm>
          <a:off x="10456153" y="271248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37</xdr:col>
      <xdr:colOff>122254</xdr:colOff>
      <xdr:row>12</xdr:row>
      <xdr:rowOff>146566</xdr:rowOff>
    </xdr:from>
    <xdr:to>
      <xdr:col>38</xdr:col>
      <xdr:colOff>442317</xdr:colOff>
      <xdr:row>13</xdr:row>
      <xdr:rowOff>186204</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7E89A6C8-AAE9-D246-B610-7DE1C7DFA574}"/>
            </a:ext>
          </a:extLst>
        </xdr:cNvPr>
        <xdr:cNvSpPr/>
      </xdr:nvSpPr>
      <xdr:spPr>
        <a:xfrm>
          <a:off x="10439220" y="307184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37</xdr:col>
      <xdr:colOff>124135</xdr:colOff>
      <xdr:row>14</xdr:row>
      <xdr:rowOff>48984</xdr:rowOff>
    </xdr:from>
    <xdr:to>
      <xdr:col>38</xdr:col>
      <xdr:colOff>444198</xdr:colOff>
      <xdr:row>15</xdr:row>
      <xdr:rowOff>88621</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59DB36A5-74FE-0E44-9EC2-68D7723D5579}"/>
            </a:ext>
          </a:extLst>
        </xdr:cNvPr>
        <xdr:cNvSpPr/>
      </xdr:nvSpPr>
      <xdr:spPr>
        <a:xfrm>
          <a:off x="10441101" y="345943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37</xdr:col>
      <xdr:colOff>107201</xdr:colOff>
      <xdr:row>15</xdr:row>
      <xdr:rowOff>203393</xdr:rowOff>
    </xdr:from>
    <xdr:to>
      <xdr:col>38</xdr:col>
      <xdr:colOff>427264</xdr:colOff>
      <xdr:row>17</xdr:row>
      <xdr:rowOff>447</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660E208C-78F2-7B48-A0CA-1E876CF121E8}"/>
            </a:ext>
          </a:extLst>
        </xdr:cNvPr>
        <xdr:cNvSpPr/>
      </xdr:nvSpPr>
      <xdr:spPr>
        <a:xfrm>
          <a:off x="10424167" y="385642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37</xdr:col>
      <xdr:colOff>109082</xdr:colOff>
      <xdr:row>17</xdr:row>
      <xdr:rowOff>58773</xdr:rowOff>
    </xdr:from>
    <xdr:to>
      <xdr:col>38</xdr:col>
      <xdr:colOff>429145</xdr:colOff>
      <xdr:row>18</xdr:row>
      <xdr:rowOff>127000</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3A527FBB-45E1-4A4C-B89E-0257F581C9D9}"/>
            </a:ext>
          </a:extLst>
        </xdr:cNvPr>
        <xdr:cNvSpPr/>
      </xdr:nvSpPr>
      <xdr:spPr>
        <a:xfrm>
          <a:off x="10684718" y="4192046"/>
          <a:ext cx="1151336" cy="310681"/>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37</xdr:col>
      <xdr:colOff>131662</xdr:colOff>
      <xdr:row>2</xdr:row>
      <xdr:rowOff>41817</xdr:rowOff>
    </xdr:from>
    <xdr:to>
      <xdr:col>38</xdr:col>
      <xdr:colOff>451725</xdr:colOff>
      <xdr:row>3</xdr:row>
      <xdr:rowOff>81455</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59FBE426-2C84-8645-95E1-30FDFC203B7E}"/>
            </a:ext>
          </a:extLst>
        </xdr:cNvPr>
        <xdr:cNvSpPr/>
      </xdr:nvSpPr>
      <xdr:spPr>
        <a:xfrm>
          <a:off x="10448628" y="54125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37</xdr:col>
      <xdr:colOff>28560</xdr:colOff>
      <xdr:row>19</xdr:row>
      <xdr:rowOff>283775</xdr:rowOff>
    </xdr:from>
    <xdr:to>
      <xdr:col>38</xdr:col>
      <xdr:colOff>389263</xdr:colOff>
      <xdr:row>19</xdr:row>
      <xdr:rowOff>559054</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F7F3E973-1E6A-EA47-A980-45D1556D3B4E}"/>
            </a:ext>
          </a:extLst>
        </xdr:cNvPr>
        <xdr:cNvSpPr/>
      </xdr:nvSpPr>
      <xdr:spPr>
        <a:xfrm>
          <a:off x="10604196" y="4901957"/>
          <a:ext cx="1191976" cy="275279"/>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30</xdr:col>
      <xdr:colOff>222976</xdr:colOff>
      <xdr:row>0</xdr:row>
      <xdr:rowOff>106641</xdr:rowOff>
    </xdr:from>
    <xdr:to>
      <xdr:col>33</xdr:col>
      <xdr:colOff>714674</xdr:colOff>
      <xdr:row>15</xdr:row>
      <xdr:rowOff>180320</xdr:rowOff>
    </xdr:to>
    <xdr:sp macro="" textlink="">
      <xdr:nvSpPr>
        <xdr:cNvPr id="27" name="Rettangolo 26">
          <a:extLst>
            <a:ext uri="{FF2B5EF4-FFF2-40B4-BE49-F238E27FC236}">
              <a16:creationId xmlns:a16="http://schemas.microsoft.com/office/drawing/2014/main" id="{5B5F8A42-B1B7-9346-AEF6-FE3A645992FD}"/>
            </a:ext>
          </a:extLst>
        </xdr:cNvPr>
        <xdr:cNvSpPr/>
      </xdr:nvSpPr>
      <xdr:spPr>
        <a:xfrm>
          <a:off x="9704350" y="106641"/>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14720</xdr:colOff>
      <xdr:row>0</xdr:row>
      <xdr:rowOff>200714</xdr:rowOff>
    </xdr:from>
    <xdr:to>
      <xdr:col>33</xdr:col>
      <xdr:colOff>338378</xdr:colOff>
      <xdr:row>2</xdr:row>
      <xdr:rowOff>56371</xdr:rowOff>
    </xdr:to>
    <xdr:sp macro="" textlink="">
      <xdr:nvSpPr>
        <xdr:cNvPr id="28" name="Rettangolo 27">
          <a:hlinkClick xmlns:r="http://schemas.openxmlformats.org/officeDocument/2006/relationships" r:id="rId1"/>
          <a:extLst>
            <a:ext uri="{FF2B5EF4-FFF2-40B4-BE49-F238E27FC236}">
              <a16:creationId xmlns:a16="http://schemas.microsoft.com/office/drawing/2014/main" id="{ADBC62AD-9B45-5543-B1A4-37E37CE299F2}"/>
            </a:ext>
          </a:extLst>
        </xdr:cNvPr>
        <xdr:cNvSpPr/>
      </xdr:nvSpPr>
      <xdr:spPr>
        <a:xfrm>
          <a:off x="10174720" y="20071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26009</xdr:colOff>
      <xdr:row>4</xdr:row>
      <xdr:rowOff>47052</xdr:rowOff>
    </xdr:from>
    <xdr:to>
      <xdr:col>33</xdr:col>
      <xdr:colOff>349667</xdr:colOff>
      <xdr:row>5</xdr:row>
      <xdr:rowOff>115991</xdr:rowOff>
    </xdr:to>
    <xdr:sp macro="" textlink="">
      <xdr:nvSpPr>
        <xdr:cNvPr id="29" name="Rettangolo 28">
          <a:hlinkClick xmlns:r="http://schemas.openxmlformats.org/officeDocument/2006/relationships" r:id="rId2"/>
          <a:extLst>
            <a:ext uri="{FF2B5EF4-FFF2-40B4-BE49-F238E27FC236}">
              <a16:creationId xmlns:a16="http://schemas.microsoft.com/office/drawing/2014/main" id="{B2F03AC8-903D-0F40-9366-A496743E3AE6}"/>
            </a:ext>
          </a:extLst>
        </xdr:cNvPr>
        <xdr:cNvSpPr/>
      </xdr:nvSpPr>
      <xdr:spPr>
        <a:xfrm>
          <a:off x="10186009" y="85170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18483</xdr:colOff>
      <xdr:row>5</xdr:row>
      <xdr:rowOff>183723</xdr:rowOff>
    </xdr:from>
    <xdr:to>
      <xdr:col>33</xdr:col>
      <xdr:colOff>342141</xdr:colOff>
      <xdr:row>5</xdr:row>
      <xdr:rowOff>465945</xdr:rowOff>
    </xdr:to>
    <xdr:sp macro="" textlink="">
      <xdr:nvSpPr>
        <xdr:cNvPr id="30" name="Rettangolo 29">
          <a:hlinkClick xmlns:r="http://schemas.openxmlformats.org/officeDocument/2006/relationships" r:id="rId3"/>
          <a:extLst>
            <a:ext uri="{FF2B5EF4-FFF2-40B4-BE49-F238E27FC236}">
              <a16:creationId xmlns:a16="http://schemas.microsoft.com/office/drawing/2014/main" id="{CC95FF31-A84E-3147-9397-CA39AE057780}"/>
            </a:ext>
          </a:extLst>
        </xdr:cNvPr>
        <xdr:cNvSpPr/>
      </xdr:nvSpPr>
      <xdr:spPr>
        <a:xfrm>
          <a:off x="10178483" y="120166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10957</xdr:colOff>
      <xdr:row>5</xdr:row>
      <xdr:rowOff>552493</xdr:rowOff>
    </xdr:from>
    <xdr:to>
      <xdr:col>33</xdr:col>
      <xdr:colOff>334615</xdr:colOff>
      <xdr:row>7</xdr:row>
      <xdr:rowOff>59143</xdr:rowOff>
    </xdr:to>
    <xdr:sp macro="" textlink="">
      <xdr:nvSpPr>
        <xdr:cNvPr id="31" name="Rettangolo 30">
          <a:hlinkClick xmlns:r="http://schemas.openxmlformats.org/officeDocument/2006/relationships" r:id="rId4"/>
          <a:extLst>
            <a:ext uri="{FF2B5EF4-FFF2-40B4-BE49-F238E27FC236}">
              <a16:creationId xmlns:a16="http://schemas.microsoft.com/office/drawing/2014/main" id="{8FD8E288-97DA-554C-A671-6690E54D8F0B}"/>
            </a:ext>
          </a:extLst>
        </xdr:cNvPr>
        <xdr:cNvSpPr/>
      </xdr:nvSpPr>
      <xdr:spPr>
        <a:xfrm>
          <a:off x="10170957" y="157043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12839</xdr:colOff>
      <xdr:row>7</xdr:row>
      <xdr:rowOff>164507</xdr:rowOff>
    </xdr:from>
    <xdr:to>
      <xdr:col>33</xdr:col>
      <xdr:colOff>336497</xdr:colOff>
      <xdr:row>8</xdr:row>
      <xdr:rowOff>126805</xdr:rowOff>
    </xdr:to>
    <xdr:sp macro="" textlink="">
      <xdr:nvSpPr>
        <xdr:cNvPr id="32" name="Rettangolo 31">
          <a:hlinkClick xmlns:r="http://schemas.openxmlformats.org/officeDocument/2006/relationships" r:id="rId5"/>
          <a:extLst>
            <a:ext uri="{FF2B5EF4-FFF2-40B4-BE49-F238E27FC236}">
              <a16:creationId xmlns:a16="http://schemas.microsoft.com/office/drawing/2014/main" id="{1E6C0363-F09A-194D-8CFF-0D333ADB7164}"/>
            </a:ext>
          </a:extLst>
        </xdr:cNvPr>
        <xdr:cNvSpPr/>
      </xdr:nvSpPr>
      <xdr:spPr>
        <a:xfrm>
          <a:off x="10172839" y="195801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14720</xdr:colOff>
      <xdr:row>8</xdr:row>
      <xdr:rowOff>203946</xdr:rowOff>
    </xdr:from>
    <xdr:to>
      <xdr:col>33</xdr:col>
      <xdr:colOff>338378</xdr:colOff>
      <xdr:row>9</xdr:row>
      <xdr:rowOff>156550</xdr:rowOff>
    </xdr:to>
    <xdr:sp macro="" textlink="">
      <xdr:nvSpPr>
        <xdr:cNvPr id="33" name="Rettangolo 32">
          <a:hlinkClick xmlns:r="http://schemas.openxmlformats.org/officeDocument/2006/relationships" r:id="rId6"/>
          <a:extLst>
            <a:ext uri="{FF2B5EF4-FFF2-40B4-BE49-F238E27FC236}">
              <a16:creationId xmlns:a16="http://schemas.microsoft.com/office/drawing/2014/main" id="{207D4311-2B48-FF4F-9180-C0E4F84A24F9}"/>
            </a:ext>
          </a:extLst>
        </xdr:cNvPr>
        <xdr:cNvSpPr/>
      </xdr:nvSpPr>
      <xdr:spPr>
        <a:xfrm>
          <a:off x="10174720" y="231738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26008</xdr:colOff>
      <xdr:row>9</xdr:row>
      <xdr:rowOff>261915</xdr:rowOff>
    </xdr:from>
    <xdr:to>
      <xdr:col>33</xdr:col>
      <xdr:colOff>349666</xdr:colOff>
      <xdr:row>10</xdr:row>
      <xdr:rowOff>262992</xdr:rowOff>
    </xdr:to>
    <xdr:sp macro="" textlink="">
      <xdr:nvSpPr>
        <xdr:cNvPr id="34" name="Rettangolo 33">
          <a:hlinkClick xmlns:r="http://schemas.openxmlformats.org/officeDocument/2006/relationships" r:id="rId7"/>
          <a:extLst>
            <a:ext uri="{FF2B5EF4-FFF2-40B4-BE49-F238E27FC236}">
              <a16:creationId xmlns:a16="http://schemas.microsoft.com/office/drawing/2014/main" id="{61D9AEAD-62BA-534D-BE42-146B202F2A0E}"/>
            </a:ext>
          </a:extLst>
        </xdr:cNvPr>
        <xdr:cNvSpPr/>
      </xdr:nvSpPr>
      <xdr:spPr>
        <a:xfrm>
          <a:off x="10186008" y="270496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31</xdr:col>
      <xdr:colOff>339312</xdr:colOff>
      <xdr:row>10</xdr:row>
      <xdr:rowOff>340132</xdr:rowOff>
    </xdr:from>
    <xdr:to>
      <xdr:col>33</xdr:col>
      <xdr:colOff>332733</xdr:colOff>
      <xdr:row>11</xdr:row>
      <xdr:rowOff>50369</xdr:rowOff>
    </xdr:to>
    <xdr:sp macro="" textlink="">
      <xdr:nvSpPr>
        <xdr:cNvPr id="35" name="Rettangolo 34">
          <a:hlinkClick xmlns:r="http://schemas.openxmlformats.org/officeDocument/2006/relationships" r:id="rId8"/>
          <a:extLst>
            <a:ext uri="{FF2B5EF4-FFF2-40B4-BE49-F238E27FC236}">
              <a16:creationId xmlns:a16="http://schemas.microsoft.com/office/drawing/2014/main" id="{27FED2B9-9D11-3742-94CC-648770BE3EE5}"/>
            </a:ext>
          </a:extLst>
        </xdr:cNvPr>
        <xdr:cNvSpPr/>
      </xdr:nvSpPr>
      <xdr:spPr>
        <a:xfrm>
          <a:off x="10159999" y="3064330"/>
          <a:ext cx="1156780"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10956</xdr:colOff>
      <xdr:row>11</xdr:row>
      <xdr:rowOff>155733</xdr:rowOff>
    </xdr:from>
    <xdr:to>
      <xdr:col>33</xdr:col>
      <xdr:colOff>334614</xdr:colOff>
      <xdr:row>12</xdr:row>
      <xdr:rowOff>234367</xdr:rowOff>
    </xdr:to>
    <xdr:sp macro="" textlink="">
      <xdr:nvSpPr>
        <xdr:cNvPr id="36" name="Rettangolo 35">
          <a:hlinkClick xmlns:r="http://schemas.openxmlformats.org/officeDocument/2006/relationships" r:id="rId9"/>
          <a:extLst>
            <a:ext uri="{FF2B5EF4-FFF2-40B4-BE49-F238E27FC236}">
              <a16:creationId xmlns:a16="http://schemas.microsoft.com/office/drawing/2014/main" id="{61FD9A76-B885-DC48-9972-E0B9A7E704BE}"/>
            </a:ext>
          </a:extLst>
        </xdr:cNvPr>
        <xdr:cNvSpPr/>
      </xdr:nvSpPr>
      <xdr:spPr>
        <a:xfrm>
          <a:off x="10170956" y="345191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31</xdr:col>
      <xdr:colOff>333335</xdr:colOff>
      <xdr:row>13</xdr:row>
      <xdr:rowOff>48605</xdr:rowOff>
    </xdr:from>
    <xdr:to>
      <xdr:col>33</xdr:col>
      <xdr:colOff>317680</xdr:colOff>
      <xdr:row>13</xdr:row>
      <xdr:rowOff>330827</xdr:rowOff>
    </xdr:to>
    <xdr:sp macro="" textlink="">
      <xdr:nvSpPr>
        <xdr:cNvPr id="37" name="Rettangolo 36">
          <a:hlinkClick xmlns:r="http://schemas.openxmlformats.org/officeDocument/2006/relationships" r:id="rId10"/>
          <a:extLst>
            <a:ext uri="{FF2B5EF4-FFF2-40B4-BE49-F238E27FC236}">
              <a16:creationId xmlns:a16="http://schemas.microsoft.com/office/drawing/2014/main" id="{E3519890-DAC9-DB40-9826-437213E0B1A1}"/>
            </a:ext>
          </a:extLst>
        </xdr:cNvPr>
        <xdr:cNvSpPr/>
      </xdr:nvSpPr>
      <xdr:spPr>
        <a:xfrm>
          <a:off x="10154022" y="3848910"/>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31</xdr:col>
      <xdr:colOff>335216</xdr:colOff>
      <xdr:row>13</xdr:row>
      <xdr:rowOff>389153</xdr:rowOff>
    </xdr:from>
    <xdr:to>
      <xdr:col>33</xdr:col>
      <xdr:colOff>319561</xdr:colOff>
      <xdr:row>14</xdr:row>
      <xdr:rowOff>186642</xdr:rowOff>
    </xdr:to>
    <xdr:sp macro="" textlink="">
      <xdr:nvSpPr>
        <xdr:cNvPr id="38" name="Rettangolo 37">
          <a:hlinkClick xmlns:r="http://schemas.openxmlformats.org/officeDocument/2006/relationships" r:id="rId11"/>
          <a:extLst>
            <a:ext uri="{FF2B5EF4-FFF2-40B4-BE49-F238E27FC236}">
              <a16:creationId xmlns:a16="http://schemas.microsoft.com/office/drawing/2014/main" id="{C2343A73-F2ED-F441-8AEE-B32AE2F73028}"/>
            </a:ext>
          </a:extLst>
        </xdr:cNvPr>
        <xdr:cNvSpPr/>
      </xdr:nvSpPr>
      <xdr:spPr>
        <a:xfrm>
          <a:off x="10155903" y="418945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18483</xdr:colOff>
      <xdr:row>2</xdr:row>
      <xdr:rowOff>107173</xdr:rowOff>
    </xdr:from>
    <xdr:to>
      <xdr:col>33</xdr:col>
      <xdr:colOff>342141</xdr:colOff>
      <xdr:row>4</xdr:row>
      <xdr:rowOff>11304</xdr:rowOff>
    </xdr:to>
    <xdr:sp macro="" textlink="">
      <xdr:nvSpPr>
        <xdr:cNvPr id="39" name="Rettangolo 38">
          <a:hlinkClick xmlns:r="http://schemas.openxmlformats.org/officeDocument/2006/relationships" r:id="rId12"/>
          <a:extLst>
            <a:ext uri="{FF2B5EF4-FFF2-40B4-BE49-F238E27FC236}">
              <a16:creationId xmlns:a16="http://schemas.microsoft.com/office/drawing/2014/main" id="{63E2BB66-CB6E-B34F-98B9-17E1F45030E0}"/>
            </a:ext>
          </a:extLst>
        </xdr:cNvPr>
        <xdr:cNvSpPr/>
      </xdr:nvSpPr>
      <xdr:spPr>
        <a:xfrm>
          <a:off x="10178483" y="53373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32</xdr:col>
      <xdr:colOff>0</xdr:colOff>
      <xdr:row>15</xdr:row>
      <xdr:rowOff>319923</xdr:rowOff>
    </xdr:from>
    <xdr:to>
      <xdr:col>33</xdr:col>
      <xdr:colOff>365499</xdr:colOff>
      <xdr:row>16</xdr:row>
      <xdr:rowOff>103813</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9B20C664-726C-4D40-BA46-4C91B7B7B293}"/>
            </a:ext>
          </a:extLst>
        </xdr:cNvPr>
        <xdr:cNvSpPr/>
      </xdr:nvSpPr>
      <xdr:spPr>
        <a:xfrm>
          <a:off x="10160000" y="4818244"/>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32</xdr:col>
      <xdr:colOff>174504</xdr:colOff>
      <xdr:row>0</xdr:row>
      <xdr:rowOff>87252</xdr:rowOff>
    </xdr:from>
    <xdr:to>
      <xdr:col>34</xdr:col>
      <xdr:colOff>520782</xdr:colOff>
      <xdr:row>14</xdr:row>
      <xdr:rowOff>54290</xdr:rowOff>
    </xdr:to>
    <xdr:sp macro="" textlink="">
      <xdr:nvSpPr>
        <xdr:cNvPr id="14" name="Rettangolo 13">
          <a:extLst>
            <a:ext uri="{FF2B5EF4-FFF2-40B4-BE49-F238E27FC236}">
              <a16:creationId xmlns:a16="http://schemas.microsoft.com/office/drawing/2014/main" id="{12FA2DC2-D482-634E-851B-8057588BC2A3}"/>
            </a:ext>
          </a:extLst>
        </xdr:cNvPr>
        <xdr:cNvSpPr/>
      </xdr:nvSpPr>
      <xdr:spPr>
        <a:xfrm>
          <a:off x="9655878" y="87252"/>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644874</xdr:colOff>
      <xdr:row>0</xdr:row>
      <xdr:rowOff>181325</xdr:rowOff>
    </xdr:from>
    <xdr:to>
      <xdr:col>34</xdr:col>
      <xdr:colOff>144486</xdr:colOff>
      <xdr:row>2</xdr:row>
      <xdr:rowOff>36982</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D4EBC8EE-EEE2-E44E-8E3D-FE090BCCDD3E}"/>
            </a:ext>
          </a:extLst>
        </xdr:cNvPr>
        <xdr:cNvSpPr/>
      </xdr:nvSpPr>
      <xdr:spPr>
        <a:xfrm>
          <a:off x="10126248" y="18132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656163</xdr:colOff>
      <xdr:row>4</xdr:row>
      <xdr:rowOff>27663</xdr:rowOff>
    </xdr:from>
    <xdr:to>
      <xdr:col>34</xdr:col>
      <xdr:colOff>155775</xdr:colOff>
      <xdr:row>5</xdr:row>
      <xdr:rowOff>96602</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80A08FF2-FDC3-E44C-B69E-78BA08BC76E1}"/>
            </a:ext>
          </a:extLst>
        </xdr:cNvPr>
        <xdr:cNvSpPr/>
      </xdr:nvSpPr>
      <xdr:spPr>
        <a:xfrm>
          <a:off x="10137537" y="83231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648637</xdr:colOff>
      <xdr:row>5</xdr:row>
      <xdr:rowOff>164334</xdr:rowOff>
    </xdr:from>
    <xdr:to>
      <xdr:col>34</xdr:col>
      <xdr:colOff>148249</xdr:colOff>
      <xdr:row>5</xdr:row>
      <xdr:rowOff>446556</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B32A232F-115F-874E-8DCE-F589BCC7E852}"/>
            </a:ext>
          </a:extLst>
        </xdr:cNvPr>
        <xdr:cNvSpPr/>
      </xdr:nvSpPr>
      <xdr:spPr>
        <a:xfrm>
          <a:off x="10130011" y="118227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641111</xdr:colOff>
      <xdr:row>5</xdr:row>
      <xdr:rowOff>533104</xdr:rowOff>
    </xdr:from>
    <xdr:to>
      <xdr:col>34</xdr:col>
      <xdr:colOff>140723</xdr:colOff>
      <xdr:row>6</xdr:row>
      <xdr:rowOff>107616</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5BA0635B-E8E1-BF4A-9E82-BB6577B9DAD1}"/>
            </a:ext>
          </a:extLst>
        </xdr:cNvPr>
        <xdr:cNvSpPr/>
      </xdr:nvSpPr>
      <xdr:spPr>
        <a:xfrm>
          <a:off x="10122485" y="155104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642993</xdr:colOff>
      <xdr:row>7</xdr:row>
      <xdr:rowOff>9392</xdr:rowOff>
    </xdr:from>
    <xdr:to>
      <xdr:col>34</xdr:col>
      <xdr:colOff>142605</xdr:colOff>
      <xdr:row>7</xdr:row>
      <xdr:rowOff>291614</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EA4C5040-6E01-7048-84A0-ADD6F56419D0}"/>
            </a:ext>
          </a:extLst>
        </xdr:cNvPr>
        <xdr:cNvSpPr/>
      </xdr:nvSpPr>
      <xdr:spPr>
        <a:xfrm>
          <a:off x="10124367" y="193862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644874</xdr:colOff>
      <xdr:row>8</xdr:row>
      <xdr:rowOff>48832</xdr:rowOff>
    </xdr:from>
    <xdr:to>
      <xdr:col>34</xdr:col>
      <xdr:colOff>144486</xdr:colOff>
      <xdr:row>8</xdr:row>
      <xdr:rowOff>331054</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72397744-DC82-AE42-AFFA-C59937853760}"/>
            </a:ext>
          </a:extLst>
        </xdr:cNvPr>
        <xdr:cNvSpPr/>
      </xdr:nvSpPr>
      <xdr:spPr>
        <a:xfrm>
          <a:off x="10126248" y="229799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656162</xdr:colOff>
      <xdr:row>9</xdr:row>
      <xdr:rowOff>77716</xdr:rowOff>
    </xdr:from>
    <xdr:to>
      <xdr:col>34</xdr:col>
      <xdr:colOff>155774</xdr:colOff>
      <xdr:row>10</xdr:row>
      <xdr:rowOff>78793</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4EB02D5E-0CFF-0B4C-9713-E74E70C85525}"/>
            </a:ext>
          </a:extLst>
        </xdr:cNvPr>
        <xdr:cNvSpPr/>
      </xdr:nvSpPr>
      <xdr:spPr>
        <a:xfrm>
          <a:off x="10137536" y="268557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32</xdr:col>
      <xdr:colOff>639229</xdr:colOff>
      <xdr:row>10</xdr:row>
      <xdr:rowOff>155933</xdr:rowOff>
    </xdr:from>
    <xdr:to>
      <xdr:col>34</xdr:col>
      <xdr:colOff>138841</xdr:colOff>
      <xdr:row>10</xdr:row>
      <xdr:rowOff>438155</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E1C82752-6014-6B4C-ABC3-E015CDCBB5E6}"/>
            </a:ext>
          </a:extLst>
        </xdr:cNvPr>
        <xdr:cNvSpPr/>
      </xdr:nvSpPr>
      <xdr:spPr>
        <a:xfrm>
          <a:off x="10120603" y="304494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641110</xdr:colOff>
      <xdr:row>10</xdr:row>
      <xdr:rowOff>543519</xdr:rowOff>
    </xdr:from>
    <xdr:to>
      <xdr:col>34</xdr:col>
      <xdr:colOff>140722</xdr:colOff>
      <xdr:row>11</xdr:row>
      <xdr:rowOff>98642</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DA3CE4C5-02C9-D746-9AC2-1E13F71DA3FA}"/>
            </a:ext>
          </a:extLst>
        </xdr:cNvPr>
        <xdr:cNvSpPr/>
      </xdr:nvSpPr>
      <xdr:spPr>
        <a:xfrm>
          <a:off x="10122484" y="343252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32</xdr:col>
      <xdr:colOff>624176</xdr:colOff>
      <xdr:row>12</xdr:row>
      <xdr:rowOff>9826</xdr:rowOff>
    </xdr:from>
    <xdr:to>
      <xdr:col>34</xdr:col>
      <xdr:colOff>123788</xdr:colOff>
      <xdr:row>12</xdr:row>
      <xdr:rowOff>292048</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1BE44539-B2BE-CC4B-8C2E-A3AD850834C1}"/>
            </a:ext>
          </a:extLst>
        </xdr:cNvPr>
        <xdr:cNvSpPr/>
      </xdr:nvSpPr>
      <xdr:spPr>
        <a:xfrm>
          <a:off x="10105550" y="382952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32</xdr:col>
      <xdr:colOff>626057</xdr:colOff>
      <xdr:row>13</xdr:row>
      <xdr:rowOff>49840</xdr:rowOff>
    </xdr:from>
    <xdr:to>
      <xdr:col>34</xdr:col>
      <xdr:colOff>125669</xdr:colOff>
      <xdr:row>13</xdr:row>
      <xdr:rowOff>332062</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B0C306BC-313A-694C-AE23-BAB1A5C85449}"/>
            </a:ext>
          </a:extLst>
        </xdr:cNvPr>
        <xdr:cNvSpPr/>
      </xdr:nvSpPr>
      <xdr:spPr>
        <a:xfrm>
          <a:off x="10107431" y="417006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648637</xdr:colOff>
      <xdr:row>2</xdr:row>
      <xdr:rowOff>87784</xdr:rowOff>
    </xdr:from>
    <xdr:to>
      <xdr:col>34</xdr:col>
      <xdr:colOff>148249</xdr:colOff>
      <xdr:row>3</xdr:row>
      <xdr:rowOff>195502</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B4C5BBC3-3BCA-204A-B2E9-676EB223AC42}"/>
            </a:ext>
          </a:extLst>
        </xdr:cNvPr>
        <xdr:cNvSpPr/>
      </xdr:nvSpPr>
      <xdr:spPr>
        <a:xfrm>
          <a:off x="10130011" y="51434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32</xdr:col>
      <xdr:colOff>649541</xdr:colOff>
      <xdr:row>14</xdr:row>
      <xdr:rowOff>213281</xdr:rowOff>
    </xdr:from>
    <xdr:to>
      <xdr:col>34</xdr:col>
      <xdr:colOff>190994</xdr:colOff>
      <xdr:row>15</xdr:row>
      <xdr:rowOff>220148</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96C15A7A-1D78-A641-AC63-0EB9DDFA2782}"/>
            </a:ext>
          </a:extLst>
        </xdr:cNvPr>
        <xdr:cNvSpPr/>
      </xdr:nvSpPr>
      <xdr:spPr>
        <a:xfrm>
          <a:off x="10130915" y="4769770"/>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392545</xdr:colOff>
      <xdr:row>1</xdr:row>
      <xdr:rowOff>80816</xdr:rowOff>
    </xdr:from>
    <xdr:to>
      <xdr:col>33</xdr:col>
      <xdr:colOff>724369</xdr:colOff>
      <xdr:row>13</xdr:row>
      <xdr:rowOff>438725</xdr:rowOff>
    </xdr:to>
    <xdr:sp macro="" textlink="">
      <xdr:nvSpPr>
        <xdr:cNvPr id="14" name="Rettangolo 13">
          <a:extLst>
            <a:ext uri="{FF2B5EF4-FFF2-40B4-BE49-F238E27FC236}">
              <a16:creationId xmlns:a16="http://schemas.microsoft.com/office/drawing/2014/main" id="{79F50421-D8F9-2740-9E53-CF7D96AE9519}"/>
            </a:ext>
          </a:extLst>
        </xdr:cNvPr>
        <xdr:cNvSpPr/>
      </xdr:nvSpPr>
      <xdr:spPr>
        <a:xfrm>
          <a:off x="10379363" y="334816"/>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31642</xdr:colOff>
      <xdr:row>2</xdr:row>
      <xdr:rowOff>1707</xdr:rowOff>
    </xdr:from>
    <xdr:to>
      <xdr:col>33</xdr:col>
      <xdr:colOff>348073</xdr:colOff>
      <xdr:row>3</xdr:row>
      <xdr:rowOff>110747</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4BBE92BD-D603-D346-AC14-7BE96B4529ED}"/>
            </a:ext>
          </a:extLst>
        </xdr:cNvPr>
        <xdr:cNvSpPr/>
      </xdr:nvSpPr>
      <xdr:spPr>
        <a:xfrm>
          <a:off x="10849733" y="42888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42931</xdr:colOff>
      <xdr:row>5</xdr:row>
      <xdr:rowOff>52338</xdr:rowOff>
    </xdr:from>
    <xdr:to>
      <xdr:col>33</xdr:col>
      <xdr:colOff>359362</xdr:colOff>
      <xdr:row>5</xdr:row>
      <xdr:rowOff>334560</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7BF30A0E-6FF2-614D-8548-7279A79ACC3E}"/>
            </a:ext>
          </a:extLst>
        </xdr:cNvPr>
        <xdr:cNvSpPr/>
      </xdr:nvSpPr>
      <xdr:spPr>
        <a:xfrm>
          <a:off x="10861022" y="107988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35405</xdr:colOff>
      <xdr:row>5</xdr:row>
      <xdr:rowOff>402292</xdr:rowOff>
    </xdr:from>
    <xdr:to>
      <xdr:col>33</xdr:col>
      <xdr:colOff>351836</xdr:colOff>
      <xdr:row>5</xdr:row>
      <xdr:rowOff>684514</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4AFD85F8-90A9-6743-9534-9CCF064B98C6}"/>
            </a:ext>
          </a:extLst>
        </xdr:cNvPr>
        <xdr:cNvSpPr/>
      </xdr:nvSpPr>
      <xdr:spPr>
        <a:xfrm>
          <a:off x="10853496" y="142983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27879</xdr:colOff>
      <xdr:row>6</xdr:row>
      <xdr:rowOff>55243</xdr:rowOff>
    </xdr:from>
    <xdr:to>
      <xdr:col>33</xdr:col>
      <xdr:colOff>344310</xdr:colOff>
      <xdr:row>7</xdr:row>
      <xdr:rowOff>129647</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63F8EBB9-76DF-B44D-947E-0161AD2DAD45}"/>
            </a:ext>
          </a:extLst>
        </xdr:cNvPr>
        <xdr:cNvSpPr/>
      </xdr:nvSpPr>
      <xdr:spPr>
        <a:xfrm>
          <a:off x="10845970" y="179860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29761</xdr:colOff>
      <xdr:row>7</xdr:row>
      <xdr:rowOff>235011</xdr:rowOff>
    </xdr:from>
    <xdr:to>
      <xdr:col>33</xdr:col>
      <xdr:colOff>346192</xdr:colOff>
      <xdr:row>8</xdr:row>
      <xdr:rowOff>193960</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54236CEB-FF45-5246-B202-D2367FC262C0}"/>
            </a:ext>
          </a:extLst>
        </xdr:cNvPr>
        <xdr:cNvSpPr/>
      </xdr:nvSpPr>
      <xdr:spPr>
        <a:xfrm>
          <a:off x="10847852" y="218619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31642</xdr:colOff>
      <xdr:row>8</xdr:row>
      <xdr:rowOff>271101</xdr:rowOff>
    </xdr:from>
    <xdr:to>
      <xdr:col>33</xdr:col>
      <xdr:colOff>348073</xdr:colOff>
      <xdr:row>9</xdr:row>
      <xdr:rowOff>56869</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B769892C-BBA1-E746-A5AC-67BFFE03DED1}"/>
            </a:ext>
          </a:extLst>
        </xdr:cNvPr>
        <xdr:cNvSpPr/>
      </xdr:nvSpPr>
      <xdr:spPr>
        <a:xfrm>
          <a:off x="10849733" y="254555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42930</xdr:colOff>
      <xdr:row>9</xdr:row>
      <xdr:rowOff>162234</xdr:rowOff>
    </xdr:from>
    <xdr:to>
      <xdr:col>33</xdr:col>
      <xdr:colOff>359361</xdr:colOff>
      <xdr:row>10</xdr:row>
      <xdr:rowOff>109638</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84F45978-1947-FD43-BCD2-7C0AFAFCE4C8}"/>
            </a:ext>
          </a:extLst>
        </xdr:cNvPr>
        <xdr:cNvSpPr/>
      </xdr:nvSpPr>
      <xdr:spPr>
        <a:xfrm>
          <a:off x="10861021" y="293314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32</xdr:col>
      <xdr:colOff>25997</xdr:colOff>
      <xdr:row>10</xdr:row>
      <xdr:rowOff>186778</xdr:rowOff>
    </xdr:from>
    <xdr:to>
      <xdr:col>33</xdr:col>
      <xdr:colOff>342428</xdr:colOff>
      <xdr:row>10</xdr:row>
      <xdr:rowOff>469000</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7BC278F3-EBA9-FD4C-BAE9-4DEDF144C3F8}"/>
            </a:ext>
          </a:extLst>
        </xdr:cNvPr>
        <xdr:cNvSpPr/>
      </xdr:nvSpPr>
      <xdr:spPr>
        <a:xfrm>
          <a:off x="10844088" y="329250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27878</xdr:colOff>
      <xdr:row>10</xdr:row>
      <xdr:rowOff>574364</xdr:rowOff>
    </xdr:from>
    <xdr:to>
      <xdr:col>33</xdr:col>
      <xdr:colOff>344309</xdr:colOff>
      <xdr:row>11</xdr:row>
      <xdr:rowOff>2222</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AD0A2FCD-2482-2B4F-9BF1-53A4F07B8091}"/>
            </a:ext>
          </a:extLst>
        </xdr:cNvPr>
        <xdr:cNvSpPr/>
      </xdr:nvSpPr>
      <xdr:spPr>
        <a:xfrm>
          <a:off x="10845969" y="368009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32</xdr:col>
      <xdr:colOff>10944</xdr:colOff>
      <xdr:row>11</xdr:row>
      <xdr:rowOff>116994</xdr:rowOff>
    </xdr:from>
    <xdr:to>
      <xdr:col>33</xdr:col>
      <xdr:colOff>327375</xdr:colOff>
      <xdr:row>12</xdr:row>
      <xdr:rowOff>191398</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239240ED-13DD-3945-BD67-BFCB7D86BC2B}"/>
            </a:ext>
          </a:extLst>
        </xdr:cNvPr>
        <xdr:cNvSpPr/>
      </xdr:nvSpPr>
      <xdr:spPr>
        <a:xfrm>
          <a:off x="10829035" y="407708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32</xdr:col>
      <xdr:colOff>12825</xdr:colOff>
      <xdr:row>12</xdr:row>
      <xdr:rowOff>249724</xdr:rowOff>
    </xdr:from>
    <xdr:to>
      <xdr:col>33</xdr:col>
      <xdr:colOff>329256</xdr:colOff>
      <xdr:row>13</xdr:row>
      <xdr:rowOff>231764</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138DFAC3-94DB-B140-B9A2-B87BBCA416DD}"/>
            </a:ext>
          </a:extLst>
        </xdr:cNvPr>
        <xdr:cNvSpPr/>
      </xdr:nvSpPr>
      <xdr:spPr>
        <a:xfrm>
          <a:off x="10830916" y="441763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35405</xdr:colOff>
      <xdr:row>3</xdr:row>
      <xdr:rowOff>161549</xdr:rowOff>
    </xdr:from>
    <xdr:to>
      <xdr:col>33</xdr:col>
      <xdr:colOff>351836</xdr:colOff>
      <xdr:row>5</xdr:row>
      <xdr:rowOff>16590</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0F304662-AF81-2F4C-B4C7-C871F049ED50}"/>
            </a:ext>
          </a:extLst>
        </xdr:cNvPr>
        <xdr:cNvSpPr/>
      </xdr:nvSpPr>
      <xdr:spPr>
        <a:xfrm>
          <a:off x="10853496" y="76191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31</xdr:col>
      <xdr:colOff>791148</xdr:colOff>
      <xdr:row>13</xdr:row>
      <xdr:rowOff>530901</xdr:rowOff>
    </xdr:from>
    <xdr:to>
      <xdr:col>33</xdr:col>
      <xdr:colOff>335939</xdr:colOff>
      <xdr:row>14</xdr:row>
      <xdr:rowOff>226268</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A1E461A3-3E7D-2347-87DA-A6206AF8343C}"/>
            </a:ext>
          </a:extLst>
        </xdr:cNvPr>
        <xdr:cNvSpPr/>
      </xdr:nvSpPr>
      <xdr:spPr>
        <a:xfrm>
          <a:off x="10701312" y="4996721"/>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32</xdr:col>
      <xdr:colOff>126999</xdr:colOff>
      <xdr:row>0</xdr:row>
      <xdr:rowOff>103908</xdr:rowOff>
    </xdr:from>
    <xdr:to>
      <xdr:col>34</xdr:col>
      <xdr:colOff>458823</xdr:colOff>
      <xdr:row>13</xdr:row>
      <xdr:rowOff>126999</xdr:rowOff>
    </xdr:to>
    <xdr:sp macro="" textlink="">
      <xdr:nvSpPr>
        <xdr:cNvPr id="14" name="Rettangolo 13">
          <a:extLst>
            <a:ext uri="{FF2B5EF4-FFF2-40B4-BE49-F238E27FC236}">
              <a16:creationId xmlns:a16="http://schemas.microsoft.com/office/drawing/2014/main" id="{07D674B1-BE17-AD43-85B4-3145AAFD9A21}"/>
            </a:ext>
          </a:extLst>
        </xdr:cNvPr>
        <xdr:cNvSpPr/>
      </xdr:nvSpPr>
      <xdr:spPr>
        <a:xfrm>
          <a:off x="10598726" y="103908"/>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597369</xdr:colOff>
      <xdr:row>0</xdr:row>
      <xdr:rowOff>197981</xdr:rowOff>
    </xdr:from>
    <xdr:to>
      <xdr:col>34</xdr:col>
      <xdr:colOff>82527</xdr:colOff>
      <xdr:row>2</xdr:row>
      <xdr:rowOff>53021</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70779EBA-0E21-4644-8910-62C645B9DA23}"/>
            </a:ext>
          </a:extLst>
        </xdr:cNvPr>
        <xdr:cNvSpPr/>
      </xdr:nvSpPr>
      <xdr:spPr>
        <a:xfrm>
          <a:off x="11069096" y="19798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608658</xdr:colOff>
      <xdr:row>4</xdr:row>
      <xdr:rowOff>40793</xdr:rowOff>
    </xdr:from>
    <xdr:to>
      <xdr:col>34</xdr:col>
      <xdr:colOff>93816</xdr:colOff>
      <xdr:row>5</xdr:row>
      <xdr:rowOff>103652</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19246649-72F2-FE46-A6E4-878B32C6F9BA}"/>
            </a:ext>
          </a:extLst>
        </xdr:cNvPr>
        <xdr:cNvSpPr/>
      </xdr:nvSpPr>
      <xdr:spPr>
        <a:xfrm>
          <a:off x="11080385" y="84897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601132</xdr:colOff>
      <xdr:row>5</xdr:row>
      <xdr:rowOff>171384</xdr:rowOff>
    </xdr:from>
    <xdr:to>
      <xdr:col>34</xdr:col>
      <xdr:colOff>86290</xdr:colOff>
      <xdr:row>5</xdr:row>
      <xdr:rowOff>453606</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5A492E09-0F6E-DA4A-913B-E8538538E9C8}"/>
            </a:ext>
          </a:extLst>
        </xdr:cNvPr>
        <xdr:cNvSpPr/>
      </xdr:nvSpPr>
      <xdr:spPr>
        <a:xfrm>
          <a:off x="11072859" y="119892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593606</xdr:colOff>
      <xdr:row>5</xdr:row>
      <xdr:rowOff>540154</xdr:rowOff>
    </xdr:from>
    <xdr:to>
      <xdr:col>34</xdr:col>
      <xdr:colOff>78764</xdr:colOff>
      <xdr:row>5</xdr:row>
      <xdr:rowOff>822376</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30C1C9BF-319A-3549-AE11-E652F91499EC}"/>
            </a:ext>
          </a:extLst>
        </xdr:cNvPr>
        <xdr:cNvSpPr/>
      </xdr:nvSpPr>
      <xdr:spPr>
        <a:xfrm>
          <a:off x="11065333" y="156769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595488</xdr:colOff>
      <xdr:row>6</xdr:row>
      <xdr:rowOff>61830</xdr:rowOff>
    </xdr:from>
    <xdr:to>
      <xdr:col>34</xdr:col>
      <xdr:colOff>80646</xdr:colOff>
      <xdr:row>7</xdr:row>
      <xdr:rowOff>136234</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5B08CF64-6279-0C46-8613-D457B22BB443}"/>
            </a:ext>
          </a:extLst>
        </xdr:cNvPr>
        <xdr:cNvSpPr/>
      </xdr:nvSpPr>
      <xdr:spPr>
        <a:xfrm>
          <a:off x="11067215" y="195528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597369</xdr:colOff>
      <xdr:row>7</xdr:row>
      <xdr:rowOff>213375</xdr:rowOff>
    </xdr:from>
    <xdr:to>
      <xdr:col>34</xdr:col>
      <xdr:colOff>82527</xdr:colOff>
      <xdr:row>8</xdr:row>
      <xdr:rowOff>172325</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BBB8FAC8-DB37-F849-9E42-FC77BF16BFCB}"/>
            </a:ext>
          </a:extLst>
        </xdr:cNvPr>
        <xdr:cNvSpPr/>
      </xdr:nvSpPr>
      <xdr:spPr>
        <a:xfrm>
          <a:off x="11069096" y="231464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608657</xdr:colOff>
      <xdr:row>8</xdr:row>
      <xdr:rowOff>277690</xdr:rowOff>
    </xdr:from>
    <xdr:to>
      <xdr:col>34</xdr:col>
      <xdr:colOff>93815</xdr:colOff>
      <xdr:row>9</xdr:row>
      <xdr:rowOff>132730</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135C48CE-64B3-ED44-B2BD-6BDDF52B514A}"/>
            </a:ext>
          </a:extLst>
        </xdr:cNvPr>
        <xdr:cNvSpPr/>
      </xdr:nvSpPr>
      <xdr:spPr>
        <a:xfrm>
          <a:off x="11080384" y="270223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32</xdr:col>
      <xdr:colOff>591724</xdr:colOff>
      <xdr:row>9</xdr:row>
      <xdr:rowOff>209870</xdr:rowOff>
    </xdr:from>
    <xdr:to>
      <xdr:col>34</xdr:col>
      <xdr:colOff>76882</xdr:colOff>
      <xdr:row>10</xdr:row>
      <xdr:rowOff>157274</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9E78D448-9B1B-2F45-B8BD-02E09DECBAE2}"/>
            </a:ext>
          </a:extLst>
        </xdr:cNvPr>
        <xdr:cNvSpPr/>
      </xdr:nvSpPr>
      <xdr:spPr>
        <a:xfrm>
          <a:off x="11063451" y="306159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593605</xdr:colOff>
      <xdr:row>10</xdr:row>
      <xdr:rowOff>262638</xdr:rowOff>
    </xdr:from>
    <xdr:to>
      <xdr:col>34</xdr:col>
      <xdr:colOff>78763</xdr:colOff>
      <xdr:row>10</xdr:row>
      <xdr:rowOff>544860</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9A029DF4-2EDA-C54A-B27F-178FBBA16340}"/>
            </a:ext>
          </a:extLst>
        </xdr:cNvPr>
        <xdr:cNvSpPr/>
      </xdr:nvSpPr>
      <xdr:spPr>
        <a:xfrm>
          <a:off x="11065332" y="344918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32</xdr:col>
      <xdr:colOff>576671</xdr:colOff>
      <xdr:row>10</xdr:row>
      <xdr:rowOff>659632</xdr:rowOff>
    </xdr:from>
    <xdr:to>
      <xdr:col>34</xdr:col>
      <xdr:colOff>61829</xdr:colOff>
      <xdr:row>11</xdr:row>
      <xdr:rowOff>87490</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517B66D1-97A6-6B41-A157-F7E7B1419A2B}"/>
            </a:ext>
          </a:extLst>
        </xdr:cNvPr>
        <xdr:cNvSpPr/>
      </xdr:nvSpPr>
      <xdr:spPr>
        <a:xfrm>
          <a:off x="11048398" y="384617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32</xdr:col>
      <xdr:colOff>578552</xdr:colOff>
      <xdr:row>11</xdr:row>
      <xdr:rowOff>145816</xdr:rowOff>
    </xdr:from>
    <xdr:to>
      <xdr:col>34</xdr:col>
      <xdr:colOff>63710</xdr:colOff>
      <xdr:row>12</xdr:row>
      <xdr:rowOff>220220</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525D1D62-CF4A-BA45-BE29-C5C2A75B0080}"/>
            </a:ext>
          </a:extLst>
        </xdr:cNvPr>
        <xdr:cNvSpPr/>
      </xdr:nvSpPr>
      <xdr:spPr>
        <a:xfrm>
          <a:off x="11050279" y="418672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601132</xdr:colOff>
      <xdr:row>2</xdr:row>
      <xdr:rowOff>103823</xdr:rowOff>
    </xdr:from>
    <xdr:to>
      <xdr:col>34</xdr:col>
      <xdr:colOff>86290</xdr:colOff>
      <xdr:row>4</xdr:row>
      <xdr:rowOff>5045</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482A546F-02BD-1940-A8A3-D05A965ED6A3}"/>
            </a:ext>
          </a:extLst>
        </xdr:cNvPr>
        <xdr:cNvSpPr/>
      </xdr:nvSpPr>
      <xdr:spPr>
        <a:xfrm>
          <a:off x="11072859" y="53100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32</xdr:col>
      <xdr:colOff>496455</xdr:colOff>
      <xdr:row>13</xdr:row>
      <xdr:rowOff>277091</xdr:rowOff>
    </xdr:from>
    <xdr:to>
      <xdr:col>34</xdr:col>
      <xdr:colOff>23454</xdr:colOff>
      <xdr:row>14</xdr:row>
      <xdr:rowOff>174408</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BC82D759-1A3D-D546-8FEC-6A371A26145D}"/>
            </a:ext>
          </a:extLst>
        </xdr:cNvPr>
        <xdr:cNvSpPr/>
      </xdr:nvSpPr>
      <xdr:spPr>
        <a:xfrm>
          <a:off x="10968182" y="4826000"/>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33</xdr:col>
      <xdr:colOff>57727</xdr:colOff>
      <xdr:row>0</xdr:row>
      <xdr:rowOff>80819</xdr:rowOff>
    </xdr:from>
    <xdr:to>
      <xdr:col>35</xdr:col>
      <xdr:colOff>389551</xdr:colOff>
      <xdr:row>14</xdr:row>
      <xdr:rowOff>173183</xdr:rowOff>
    </xdr:to>
    <xdr:sp macro="" textlink="">
      <xdr:nvSpPr>
        <xdr:cNvPr id="14" name="Rettangolo 13">
          <a:extLst>
            <a:ext uri="{FF2B5EF4-FFF2-40B4-BE49-F238E27FC236}">
              <a16:creationId xmlns:a16="http://schemas.microsoft.com/office/drawing/2014/main" id="{354DB1C6-6EE3-B045-9F7F-B746AB62C7E4}"/>
            </a:ext>
          </a:extLst>
        </xdr:cNvPr>
        <xdr:cNvSpPr/>
      </xdr:nvSpPr>
      <xdr:spPr>
        <a:xfrm>
          <a:off x="10529454" y="80819"/>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528097</xdr:colOff>
      <xdr:row>0</xdr:row>
      <xdr:rowOff>174892</xdr:rowOff>
    </xdr:from>
    <xdr:to>
      <xdr:col>35</xdr:col>
      <xdr:colOff>13255</xdr:colOff>
      <xdr:row>2</xdr:row>
      <xdr:rowOff>29932</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E73B26DA-B0E8-F44A-9033-3BDA1F514B66}"/>
            </a:ext>
          </a:extLst>
        </xdr:cNvPr>
        <xdr:cNvSpPr/>
      </xdr:nvSpPr>
      <xdr:spPr>
        <a:xfrm>
          <a:off x="10999824" y="17489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33</xdr:col>
      <xdr:colOff>539386</xdr:colOff>
      <xdr:row>4</xdr:row>
      <xdr:rowOff>17704</xdr:rowOff>
    </xdr:from>
    <xdr:to>
      <xdr:col>35</xdr:col>
      <xdr:colOff>24544</xdr:colOff>
      <xdr:row>5</xdr:row>
      <xdr:rowOff>80563</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BFF8E1F1-7AF8-DC49-AF8A-5C1B6F4AE9CF}"/>
            </a:ext>
          </a:extLst>
        </xdr:cNvPr>
        <xdr:cNvSpPr/>
      </xdr:nvSpPr>
      <xdr:spPr>
        <a:xfrm>
          <a:off x="11011113" y="82588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33</xdr:col>
      <xdr:colOff>531860</xdr:colOff>
      <xdr:row>5</xdr:row>
      <xdr:rowOff>148295</xdr:rowOff>
    </xdr:from>
    <xdr:to>
      <xdr:col>35</xdr:col>
      <xdr:colOff>17018</xdr:colOff>
      <xdr:row>5</xdr:row>
      <xdr:rowOff>430517</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10BCD230-2FBE-2342-AC3D-A8BFA3AE27A8}"/>
            </a:ext>
          </a:extLst>
        </xdr:cNvPr>
        <xdr:cNvSpPr/>
      </xdr:nvSpPr>
      <xdr:spPr>
        <a:xfrm>
          <a:off x="11003587" y="1175840"/>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33</xdr:col>
      <xdr:colOff>524334</xdr:colOff>
      <xdr:row>5</xdr:row>
      <xdr:rowOff>517065</xdr:rowOff>
    </xdr:from>
    <xdr:to>
      <xdr:col>35</xdr:col>
      <xdr:colOff>9492</xdr:colOff>
      <xdr:row>5</xdr:row>
      <xdr:rowOff>799287</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58E51AB2-D725-8D4C-BB5D-5A0D8A890CC9}"/>
            </a:ext>
          </a:extLst>
        </xdr:cNvPr>
        <xdr:cNvSpPr/>
      </xdr:nvSpPr>
      <xdr:spPr>
        <a:xfrm>
          <a:off x="10996061" y="1544610"/>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33</xdr:col>
      <xdr:colOff>526216</xdr:colOff>
      <xdr:row>6</xdr:row>
      <xdr:rowOff>38741</xdr:rowOff>
    </xdr:from>
    <xdr:to>
      <xdr:col>35</xdr:col>
      <xdr:colOff>11374</xdr:colOff>
      <xdr:row>7</xdr:row>
      <xdr:rowOff>113145</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03B34EA2-9CF7-BD4E-B7F1-8E38C42EE8B2}"/>
            </a:ext>
          </a:extLst>
        </xdr:cNvPr>
        <xdr:cNvSpPr/>
      </xdr:nvSpPr>
      <xdr:spPr>
        <a:xfrm>
          <a:off x="10997943" y="193219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33</xdr:col>
      <xdr:colOff>528097</xdr:colOff>
      <xdr:row>7</xdr:row>
      <xdr:rowOff>190286</xdr:rowOff>
    </xdr:from>
    <xdr:to>
      <xdr:col>35</xdr:col>
      <xdr:colOff>13255</xdr:colOff>
      <xdr:row>8</xdr:row>
      <xdr:rowOff>149236</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CD879242-1A57-9448-857F-EE5D2EB71EFF}"/>
            </a:ext>
          </a:extLst>
        </xdr:cNvPr>
        <xdr:cNvSpPr/>
      </xdr:nvSpPr>
      <xdr:spPr>
        <a:xfrm>
          <a:off x="10999824" y="229155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33</xdr:col>
      <xdr:colOff>539385</xdr:colOff>
      <xdr:row>8</xdr:row>
      <xdr:rowOff>254601</xdr:rowOff>
    </xdr:from>
    <xdr:to>
      <xdr:col>35</xdr:col>
      <xdr:colOff>24543</xdr:colOff>
      <xdr:row>9</xdr:row>
      <xdr:rowOff>202004</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27050CE3-F469-4444-A102-E279F8628393}"/>
            </a:ext>
          </a:extLst>
        </xdr:cNvPr>
        <xdr:cNvSpPr/>
      </xdr:nvSpPr>
      <xdr:spPr>
        <a:xfrm>
          <a:off x="11011112" y="267914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33</xdr:col>
      <xdr:colOff>522452</xdr:colOff>
      <xdr:row>10</xdr:row>
      <xdr:rowOff>59781</xdr:rowOff>
    </xdr:from>
    <xdr:to>
      <xdr:col>35</xdr:col>
      <xdr:colOff>7610</xdr:colOff>
      <xdr:row>10</xdr:row>
      <xdr:rowOff>342003</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EF11C003-5951-494E-BA3E-10442B335CD7}"/>
            </a:ext>
          </a:extLst>
        </xdr:cNvPr>
        <xdr:cNvSpPr/>
      </xdr:nvSpPr>
      <xdr:spPr>
        <a:xfrm>
          <a:off x="10994179" y="303850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33</xdr:col>
      <xdr:colOff>524333</xdr:colOff>
      <xdr:row>10</xdr:row>
      <xdr:rowOff>447367</xdr:rowOff>
    </xdr:from>
    <xdr:to>
      <xdr:col>35</xdr:col>
      <xdr:colOff>9491</xdr:colOff>
      <xdr:row>10</xdr:row>
      <xdr:rowOff>729589</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F8E6D5B3-7913-9940-B415-5B4BD0B7873A}"/>
            </a:ext>
          </a:extLst>
        </xdr:cNvPr>
        <xdr:cNvSpPr/>
      </xdr:nvSpPr>
      <xdr:spPr>
        <a:xfrm>
          <a:off x="10996060" y="342609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33</xdr:col>
      <xdr:colOff>507399</xdr:colOff>
      <xdr:row>11</xdr:row>
      <xdr:rowOff>59270</xdr:rowOff>
    </xdr:from>
    <xdr:to>
      <xdr:col>34</xdr:col>
      <xdr:colOff>823830</xdr:colOff>
      <xdr:row>12</xdr:row>
      <xdr:rowOff>133674</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F52D8E4E-3809-9C42-A0CB-D41803613AEA}"/>
            </a:ext>
          </a:extLst>
        </xdr:cNvPr>
        <xdr:cNvSpPr/>
      </xdr:nvSpPr>
      <xdr:spPr>
        <a:xfrm>
          <a:off x="10979126" y="382308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33</xdr:col>
      <xdr:colOff>509280</xdr:colOff>
      <xdr:row>12</xdr:row>
      <xdr:rowOff>192000</xdr:rowOff>
    </xdr:from>
    <xdr:to>
      <xdr:col>34</xdr:col>
      <xdr:colOff>825711</xdr:colOff>
      <xdr:row>13</xdr:row>
      <xdr:rowOff>174040</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228F7499-6006-1B47-AA7F-7C68CF122328}"/>
            </a:ext>
          </a:extLst>
        </xdr:cNvPr>
        <xdr:cNvSpPr/>
      </xdr:nvSpPr>
      <xdr:spPr>
        <a:xfrm>
          <a:off x="10981007" y="416363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33</xdr:col>
      <xdr:colOff>531860</xdr:colOff>
      <xdr:row>2</xdr:row>
      <xdr:rowOff>80734</xdr:rowOff>
    </xdr:from>
    <xdr:to>
      <xdr:col>35</xdr:col>
      <xdr:colOff>17018</xdr:colOff>
      <xdr:row>3</xdr:row>
      <xdr:rowOff>189774</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68BCD856-4FDE-6B4D-B8E5-04B4A49EE986}"/>
            </a:ext>
          </a:extLst>
        </xdr:cNvPr>
        <xdr:cNvSpPr/>
      </xdr:nvSpPr>
      <xdr:spPr>
        <a:xfrm>
          <a:off x="11003587" y="50791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33</xdr:col>
      <xdr:colOff>496455</xdr:colOff>
      <xdr:row>15</xdr:row>
      <xdr:rowOff>92363</xdr:rowOff>
    </xdr:from>
    <xdr:to>
      <xdr:col>35</xdr:col>
      <xdr:colOff>23454</xdr:colOff>
      <xdr:row>15</xdr:row>
      <xdr:rowOff>370680</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E14E577D-A0C5-4B4F-8547-846644E5C5C1}"/>
            </a:ext>
          </a:extLst>
        </xdr:cNvPr>
        <xdr:cNvSpPr/>
      </xdr:nvSpPr>
      <xdr:spPr>
        <a:xfrm>
          <a:off x="10968182" y="4664363"/>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381000</xdr:colOff>
      <xdr:row>0</xdr:row>
      <xdr:rowOff>80817</xdr:rowOff>
    </xdr:from>
    <xdr:to>
      <xdr:col>33</xdr:col>
      <xdr:colOff>712825</xdr:colOff>
      <xdr:row>12</xdr:row>
      <xdr:rowOff>277090</xdr:rowOff>
    </xdr:to>
    <xdr:sp macro="" textlink="">
      <xdr:nvSpPr>
        <xdr:cNvPr id="14" name="Rettangolo 13">
          <a:extLst>
            <a:ext uri="{FF2B5EF4-FFF2-40B4-BE49-F238E27FC236}">
              <a16:creationId xmlns:a16="http://schemas.microsoft.com/office/drawing/2014/main" id="{C6D6EEC9-E052-BB45-8FE7-84D70B127FC5}"/>
            </a:ext>
          </a:extLst>
        </xdr:cNvPr>
        <xdr:cNvSpPr/>
      </xdr:nvSpPr>
      <xdr:spPr>
        <a:xfrm>
          <a:off x="10275455" y="80817"/>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20098</xdr:colOff>
      <xdr:row>0</xdr:row>
      <xdr:rowOff>174890</xdr:rowOff>
    </xdr:from>
    <xdr:to>
      <xdr:col>33</xdr:col>
      <xdr:colOff>336529</xdr:colOff>
      <xdr:row>2</xdr:row>
      <xdr:rowOff>29930</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5F8C9C56-E431-FC48-AF46-22531EAE4788}"/>
            </a:ext>
          </a:extLst>
        </xdr:cNvPr>
        <xdr:cNvSpPr/>
      </xdr:nvSpPr>
      <xdr:spPr>
        <a:xfrm>
          <a:off x="10745825" y="174890"/>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31387</xdr:colOff>
      <xdr:row>3</xdr:row>
      <xdr:rowOff>190884</xdr:rowOff>
    </xdr:from>
    <xdr:to>
      <xdr:col>33</xdr:col>
      <xdr:colOff>347818</xdr:colOff>
      <xdr:row>4</xdr:row>
      <xdr:rowOff>253742</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141B929D-991C-E047-8805-555E8B641EB5}"/>
            </a:ext>
          </a:extLst>
        </xdr:cNvPr>
        <xdr:cNvSpPr/>
      </xdr:nvSpPr>
      <xdr:spPr>
        <a:xfrm>
          <a:off x="10757114" y="82588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23861</xdr:colOff>
      <xdr:row>4</xdr:row>
      <xdr:rowOff>321474</xdr:rowOff>
    </xdr:from>
    <xdr:to>
      <xdr:col>33</xdr:col>
      <xdr:colOff>340292</xdr:colOff>
      <xdr:row>4</xdr:row>
      <xdr:rowOff>603696</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BA85E5F8-7F6D-5D41-9B62-EB02C243506A}"/>
            </a:ext>
          </a:extLst>
        </xdr:cNvPr>
        <xdr:cNvSpPr/>
      </xdr:nvSpPr>
      <xdr:spPr>
        <a:xfrm>
          <a:off x="10749588" y="117583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16335</xdr:colOff>
      <xdr:row>4</xdr:row>
      <xdr:rowOff>690244</xdr:rowOff>
    </xdr:from>
    <xdr:to>
      <xdr:col>33</xdr:col>
      <xdr:colOff>332766</xdr:colOff>
      <xdr:row>5</xdr:row>
      <xdr:rowOff>106557</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673F7B9E-4A7D-9E4E-A2BE-74DC7FAAF314}"/>
            </a:ext>
          </a:extLst>
        </xdr:cNvPr>
        <xdr:cNvSpPr/>
      </xdr:nvSpPr>
      <xdr:spPr>
        <a:xfrm>
          <a:off x="10742062" y="154460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18217</xdr:colOff>
      <xdr:row>6</xdr:row>
      <xdr:rowOff>4103</xdr:rowOff>
    </xdr:from>
    <xdr:to>
      <xdr:col>33</xdr:col>
      <xdr:colOff>334648</xdr:colOff>
      <xdr:row>6</xdr:row>
      <xdr:rowOff>286325</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D26820BD-A3BB-6F46-8003-7EFC636393E4}"/>
            </a:ext>
          </a:extLst>
        </xdr:cNvPr>
        <xdr:cNvSpPr/>
      </xdr:nvSpPr>
      <xdr:spPr>
        <a:xfrm>
          <a:off x="10743944" y="193219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20098</xdr:colOff>
      <xdr:row>7</xdr:row>
      <xdr:rowOff>40193</xdr:rowOff>
    </xdr:from>
    <xdr:to>
      <xdr:col>33</xdr:col>
      <xdr:colOff>336529</xdr:colOff>
      <xdr:row>7</xdr:row>
      <xdr:rowOff>322415</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E960B866-73A0-D942-BC9A-ED82FF166630}"/>
            </a:ext>
          </a:extLst>
        </xdr:cNvPr>
        <xdr:cNvSpPr/>
      </xdr:nvSpPr>
      <xdr:spPr>
        <a:xfrm>
          <a:off x="10745825" y="229155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31386</xdr:colOff>
      <xdr:row>8</xdr:row>
      <xdr:rowOff>599</xdr:rowOff>
    </xdr:from>
    <xdr:to>
      <xdr:col>33</xdr:col>
      <xdr:colOff>347817</xdr:colOff>
      <xdr:row>8</xdr:row>
      <xdr:rowOff>282821</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ADC1E3AD-F1DE-3F45-B6CC-279DC80DACE2}"/>
            </a:ext>
          </a:extLst>
        </xdr:cNvPr>
        <xdr:cNvSpPr/>
      </xdr:nvSpPr>
      <xdr:spPr>
        <a:xfrm>
          <a:off x="10757113" y="267914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32</xdr:col>
      <xdr:colOff>14453</xdr:colOff>
      <xdr:row>9</xdr:row>
      <xdr:rowOff>25142</xdr:rowOff>
    </xdr:from>
    <xdr:to>
      <xdr:col>33</xdr:col>
      <xdr:colOff>330884</xdr:colOff>
      <xdr:row>9</xdr:row>
      <xdr:rowOff>307364</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6EB453FE-55ED-304A-9593-DAFCF24BF0CF}"/>
            </a:ext>
          </a:extLst>
        </xdr:cNvPr>
        <xdr:cNvSpPr/>
      </xdr:nvSpPr>
      <xdr:spPr>
        <a:xfrm>
          <a:off x="10740180" y="303850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16334</xdr:colOff>
      <xdr:row>9</xdr:row>
      <xdr:rowOff>412728</xdr:rowOff>
    </xdr:from>
    <xdr:to>
      <xdr:col>33</xdr:col>
      <xdr:colOff>332765</xdr:colOff>
      <xdr:row>9</xdr:row>
      <xdr:rowOff>694950</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653B853E-5843-2849-A448-D9CCEC93ED08}"/>
            </a:ext>
          </a:extLst>
        </xdr:cNvPr>
        <xdr:cNvSpPr/>
      </xdr:nvSpPr>
      <xdr:spPr>
        <a:xfrm>
          <a:off x="10742061" y="342609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31</xdr:col>
      <xdr:colOff>830672</xdr:colOff>
      <xdr:row>9</xdr:row>
      <xdr:rowOff>809722</xdr:rowOff>
    </xdr:from>
    <xdr:to>
      <xdr:col>33</xdr:col>
      <xdr:colOff>315831</xdr:colOff>
      <xdr:row>11</xdr:row>
      <xdr:rowOff>29763</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7A53B2C6-2C44-9241-831C-DC99E0182AC8}"/>
            </a:ext>
          </a:extLst>
        </xdr:cNvPr>
        <xdr:cNvSpPr/>
      </xdr:nvSpPr>
      <xdr:spPr>
        <a:xfrm>
          <a:off x="10725127" y="382308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32</xdr:col>
      <xdr:colOff>1281</xdr:colOff>
      <xdr:row>11</xdr:row>
      <xdr:rowOff>88089</xdr:rowOff>
    </xdr:from>
    <xdr:to>
      <xdr:col>33</xdr:col>
      <xdr:colOff>317712</xdr:colOff>
      <xdr:row>12</xdr:row>
      <xdr:rowOff>70129</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E73543D6-D09F-AC47-890C-2F3AD75F6AB2}"/>
            </a:ext>
          </a:extLst>
        </xdr:cNvPr>
        <xdr:cNvSpPr/>
      </xdr:nvSpPr>
      <xdr:spPr>
        <a:xfrm>
          <a:off x="10727008" y="416363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23861</xdr:colOff>
      <xdr:row>2</xdr:row>
      <xdr:rowOff>80732</xdr:rowOff>
    </xdr:from>
    <xdr:to>
      <xdr:col>33</xdr:col>
      <xdr:colOff>340292</xdr:colOff>
      <xdr:row>3</xdr:row>
      <xdr:rowOff>155136</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3BDE8712-40C6-664C-BD75-A1B8FFDF61A5}"/>
            </a:ext>
          </a:extLst>
        </xdr:cNvPr>
        <xdr:cNvSpPr/>
      </xdr:nvSpPr>
      <xdr:spPr>
        <a:xfrm>
          <a:off x="10749588" y="50791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31</xdr:col>
      <xdr:colOff>715818</xdr:colOff>
      <xdr:row>13</xdr:row>
      <xdr:rowOff>92364</xdr:rowOff>
    </xdr:from>
    <xdr:to>
      <xdr:col>33</xdr:col>
      <xdr:colOff>242818</xdr:colOff>
      <xdr:row>14</xdr:row>
      <xdr:rowOff>47408</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B65C65DB-4AB1-1648-8F1B-E6E734324818}"/>
            </a:ext>
          </a:extLst>
        </xdr:cNvPr>
        <xdr:cNvSpPr/>
      </xdr:nvSpPr>
      <xdr:spPr>
        <a:xfrm>
          <a:off x="10610273" y="4791364"/>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404091</xdr:colOff>
      <xdr:row>0</xdr:row>
      <xdr:rowOff>161636</xdr:rowOff>
    </xdr:from>
    <xdr:to>
      <xdr:col>33</xdr:col>
      <xdr:colOff>735915</xdr:colOff>
      <xdr:row>13</xdr:row>
      <xdr:rowOff>184727</xdr:rowOff>
    </xdr:to>
    <xdr:sp macro="" textlink="">
      <xdr:nvSpPr>
        <xdr:cNvPr id="14" name="Rettangolo 13">
          <a:extLst>
            <a:ext uri="{FF2B5EF4-FFF2-40B4-BE49-F238E27FC236}">
              <a16:creationId xmlns:a16="http://schemas.microsoft.com/office/drawing/2014/main" id="{DAB00CCE-B9AD-1041-B666-B97FDDAFECD8}"/>
            </a:ext>
          </a:extLst>
        </xdr:cNvPr>
        <xdr:cNvSpPr/>
      </xdr:nvSpPr>
      <xdr:spPr>
        <a:xfrm>
          <a:off x="10390909" y="161636"/>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32</xdr:col>
      <xdr:colOff>43188</xdr:colOff>
      <xdr:row>1</xdr:row>
      <xdr:rowOff>1709</xdr:rowOff>
    </xdr:from>
    <xdr:to>
      <xdr:col>33</xdr:col>
      <xdr:colOff>359619</xdr:colOff>
      <xdr:row>2</xdr:row>
      <xdr:rowOff>110749</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C5167CDD-40ED-4C4C-81EA-1918902EEB2B}"/>
            </a:ext>
          </a:extLst>
        </xdr:cNvPr>
        <xdr:cNvSpPr/>
      </xdr:nvSpPr>
      <xdr:spPr>
        <a:xfrm>
          <a:off x="10861279" y="255709"/>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32</xdr:col>
      <xdr:colOff>54477</xdr:colOff>
      <xdr:row>4</xdr:row>
      <xdr:rowOff>98521</xdr:rowOff>
    </xdr:from>
    <xdr:to>
      <xdr:col>33</xdr:col>
      <xdr:colOff>370908</xdr:colOff>
      <xdr:row>5</xdr:row>
      <xdr:rowOff>161380</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BF3D68EC-4A28-F64F-A300-6B0BAFAE00EA}"/>
            </a:ext>
          </a:extLst>
        </xdr:cNvPr>
        <xdr:cNvSpPr/>
      </xdr:nvSpPr>
      <xdr:spPr>
        <a:xfrm>
          <a:off x="10872568" y="90670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32</xdr:col>
      <xdr:colOff>46951</xdr:colOff>
      <xdr:row>5</xdr:row>
      <xdr:rowOff>229112</xdr:rowOff>
    </xdr:from>
    <xdr:to>
      <xdr:col>33</xdr:col>
      <xdr:colOff>363382</xdr:colOff>
      <xdr:row>5</xdr:row>
      <xdr:rowOff>511334</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DD4A7A98-6C74-ED49-AD99-521CEA39D2D1}"/>
            </a:ext>
          </a:extLst>
        </xdr:cNvPr>
        <xdr:cNvSpPr/>
      </xdr:nvSpPr>
      <xdr:spPr>
        <a:xfrm>
          <a:off x="10865042" y="125665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32</xdr:col>
      <xdr:colOff>39425</xdr:colOff>
      <xdr:row>5</xdr:row>
      <xdr:rowOff>597882</xdr:rowOff>
    </xdr:from>
    <xdr:to>
      <xdr:col>33</xdr:col>
      <xdr:colOff>355856</xdr:colOff>
      <xdr:row>6</xdr:row>
      <xdr:rowOff>14194</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389D4304-7F68-F94E-B261-2AA8515740AC}"/>
            </a:ext>
          </a:extLst>
        </xdr:cNvPr>
        <xdr:cNvSpPr/>
      </xdr:nvSpPr>
      <xdr:spPr>
        <a:xfrm>
          <a:off x="10857516" y="162542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32</xdr:col>
      <xdr:colOff>41307</xdr:colOff>
      <xdr:row>6</xdr:row>
      <xdr:rowOff>119558</xdr:rowOff>
    </xdr:from>
    <xdr:to>
      <xdr:col>33</xdr:col>
      <xdr:colOff>357738</xdr:colOff>
      <xdr:row>7</xdr:row>
      <xdr:rowOff>193962</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1E17D210-A45C-8C4D-987F-64554311702C}"/>
            </a:ext>
          </a:extLst>
        </xdr:cNvPr>
        <xdr:cNvSpPr/>
      </xdr:nvSpPr>
      <xdr:spPr>
        <a:xfrm>
          <a:off x="10859398" y="201301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32</xdr:col>
      <xdr:colOff>43188</xdr:colOff>
      <xdr:row>7</xdr:row>
      <xdr:rowOff>271103</xdr:rowOff>
    </xdr:from>
    <xdr:to>
      <xdr:col>33</xdr:col>
      <xdr:colOff>359619</xdr:colOff>
      <xdr:row>8</xdr:row>
      <xdr:rowOff>230053</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1CE9CD7C-B98B-F940-A873-AF7360F1A1FE}"/>
            </a:ext>
          </a:extLst>
        </xdr:cNvPr>
        <xdr:cNvSpPr/>
      </xdr:nvSpPr>
      <xdr:spPr>
        <a:xfrm>
          <a:off x="10861279" y="237237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32</xdr:col>
      <xdr:colOff>54476</xdr:colOff>
      <xdr:row>8</xdr:row>
      <xdr:rowOff>335418</xdr:rowOff>
    </xdr:from>
    <xdr:to>
      <xdr:col>33</xdr:col>
      <xdr:colOff>370907</xdr:colOff>
      <xdr:row>9</xdr:row>
      <xdr:rowOff>190458</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3CA9C9E9-3622-BD44-87BD-85A3341EA098}"/>
            </a:ext>
          </a:extLst>
        </xdr:cNvPr>
        <xdr:cNvSpPr/>
      </xdr:nvSpPr>
      <xdr:spPr>
        <a:xfrm>
          <a:off x="10872567" y="275996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32</xdr:col>
      <xdr:colOff>37543</xdr:colOff>
      <xdr:row>9</xdr:row>
      <xdr:rowOff>267598</xdr:rowOff>
    </xdr:from>
    <xdr:to>
      <xdr:col>33</xdr:col>
      <xdr:colOff>353974</xdr:colOff>
      <xdr:row>10</xdr:row>
      <xdr:rowOff>215002</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83A45095-2184-1B42-9B6F-0C5D01D59833}"/>
            </a:ext>
          </a:extLst>
        </xdr:cNvPr>
        <xdr:cNvSpPr/>
      </xdr:nvSpPr>
      <xdr:spPr>
        <a:xfrm>
          <a:off x="10855634" y="311932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32</xdr:col>
      <xdr:colOff>39424</xdr:colOff>
      <xdr:row>10</xdr:row>
      <xdr:rowOff>320366</xdr:rowOff>
    </xdr:from>
    <xdr:to>
      <xdr:col>33</xdr:col>
      <xdr:colOff>355855</xdr:colOff>
      <xdr:row>10</xdr:row>
      <xdr:rowOff>602588</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9E262379-B8D8-8E43-8C62-E0547676C0D9}"/>
            </a:ext>
          </a:extLst>
        </xdr:cNvPr>
        <xdr:cNvSpPr/>
      </xdr:nvSpPr>
      <xdr:spPr>
        <a:xfrm>
          <a:off x="10857515" y="3506911"/>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32</xdr:col>
      <xdr:colOff>22490</xdr:colOff>
      <xdr:row>10</xdr:row>
      <xdr:rowOff>717360</xdr:rowOff>
    </xdr:from>
    <xdr:to>
      <xdr:col>33</xdr:col>
      <xdr:colOff>338921</xdr:colOff>
      <xdr:row>11</xdr:row>
      <xdr:rowOff>145218</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8C99526A-DECE-0446-9616-2D82AB382526}"/>
            </a:ext>
          </a:extLst>
        </xdr:cNvPr>
        <xdr:cNvSpPr/>
      </xdr:nvSpPr>
      <xdr:spPr>
        <a:xfrm>
          <a:off x="10840581" y="3903905"/>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32</xdr:col>
      <xdr:colOff>24371</xdr:colOff>
      <xdr:row>11</xdr:row>
      <xdr:rowOff>203544</xdr:rowOff>
    </xdr:from>
    <xdr:to>
      <xdr:col>33</xdr:col>
      <xdr:colOff>340802</xdr:colOff>
      <xdr:row>12</xdr:row>
      <xdr:rowOff>277948</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9CB0F6F8-EB50-B342-B5E8-2CF10883BCD1}"/>
            </a:ext>
          </a:extLst>
        </xdr:cNvPr>
        <xdr:cNvSpPr/>
      </xdr:nvSpPr>
      <xdr:spPr>
        <a:xfrm>
          <a:off x="10842462" y="424445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32</xdr:col>
      <xdr:colOff>46951</xdr:colOff>
      <xdr:row>2</xdr:row>
      <xdr:rowOff>161551</xdr:rowOff>
    </xdr:from>
    <xdr:to>
      <xdr:col>33</xdr:col>
      <xdr:colOff>363382</xdr:colOff>
      <xdr:row>4</xdr:row>
      <xdr:rowOff>62773</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3C6CE122-D472-D241-9515-E7723CF85867}"/>
            </a:ext>
          </a:extLst>
        </xdr:cNvPr>
        <xdr:cNvSpPr/>
      </xdr:nvSpPr>
      <xdr:spPr>
        <a:xfrm>
          <a:off x="10865042" y="588733"/>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32</xdr:col>
      <xdr:colOff>23091</xdr:colOff>
      <xdr:row>13</xdr:row>
      <xdr:rowOff>323273</xdr:rowOff>
    </xdr:from>
    <xdr:to>
      <xdr:col>33</xdr:col>
      <xdr:colOff>381363</xdr:colOff>
      <xdr:row>14</xdr:row>
      <xdr:rowOff>220590</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B2B4A93B-702F-B94C-B7FE-655EA18B87AF}"/>
            </a:ext>
          </a:extLst>
        </xdr:cNvPr>
        <xdr:cNvSpPr/>
      </xdr:nvSpPr>
      <xdr:spPr>
        <a:xfrm>
          <a:off x="10841182" y="4872182"/>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474337</xdr:colOff>
      <xdr:row>0</xdr:row>
      <xdr:rowOff>91807</xdr:rowOff>
    </xdr:from>
    <xdr:to>
      <xdr:col>12</xdr:col>
      <xdr:colOff>816177</xdr:colOff>
      <xdr:row>13</xdr:row>
      <xdr:rowOff>731397</xdr:rowOff>
    </xdr:to>
    <xdr:sp macro="" textlink="">
      <xdr:nvSpPr>
        <xdr:cNvPr id="14" name="Rettangolo 13">
          <a:extLst>
            <a:ext uri="{FF2B5EF4-FFF2-40B4-BE49-F238E27FC236}">
              <a16:creationId xmlns:a16="http://schemas.microsoft.com/office/drawing/2014/main" id="{2C686B89-FDDC-A041-96A1-425D326D93E0}"/>
            </a:ext>
          </a:extLst>
        </xdr:cNvPr>
        <xdr:cNvSpPr/>
      </xdr:nvSpPr>
      <xdr:spPr>
        <a:xfrm>
          <a:off x="6831988" y="91807"/>
          <a:ext cx="1994370" cy="457200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118442</xdr:colOff>
      <xdr:row>0</xdr:row>
      <xdr:rowOff>185880</xdr:rowOff>
    </xdr:from>
    <xdr:to>
      <xdr:col>12</xdr:col>
      <xdr:colOff>439881</xdr:colOff>
      <xdr:row>2</xdr:row>
      <xdr:rowOff>54969</xdr:rowOff>
    </xdr:to>
    <xdr:sp macro="" textlink="">
      <xdr:nvSpPr>
        <xdr:cNvPr id="15" name="Rettangolo 14">
          <a:hlinkClick xmlns:r="http://schemas.openxmlformats.org/officeDocument/2006/relationships" r:id="rId1"/>
          <a:extLst>
            <a:ext uri="{FF2B5EF4-FFF2-40B4-BE49-F238E27FC236}">
              <a16:creationId xmlns:a16="http://schemas.microsoft.com/office/drawing/2014/main" id="{21C34F0D-C01B-4442-B3A3-DFA02F2E0F65}"/>
            </a:ext>
          </a:extLst>
        </xdr:cNvPr>
        <xdr:cNvSpPr/>
      </xdr:nvSpPr>
      <xdr:spPr>
        <a:xfrm>
          <a:off x="7302358" y="185880"/>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11</xdr:col>
      <xdr:colOff>129731</xdr:colOff>
      <xdr:row>4</xdr:row>
      <xdr:rowOff>10609</xdr:rowOff>
    </xdr:from>
    <xdr:to>
      <xdr:col>12</xdr:col>
      <xdr:colOff>451170</xdr:colOff>
      <xdr:row>5</xdr:row>
      <xdr:rowOff>116867</xdr:rowOff>
    </xdr:to>
    <xdr:sp macro="" textlink="">
      <xdr:nvSpPr>
        <xdr:cNvPr id="16" name="Rettangolo 15">
          <a:hlinkClick xmlns:r="http://schemas.openxmlformats.org/officeDocument/2006/relationships" r:id="rId2"/>
          <a:extLst>
            <a:ext uri="{FF2B5EF4-FFF2-40B4-BE49-F238E27FC236}">
              <a16:creationId xmlns:a16="http://schemas.microsoft.com/office/drawing/2014/main" id="{1947D35A-0B75-534C-9508-F01F12512A74}"/>
            </a:ext>
          </a:extLst>
        </xdr:cNvPr>
        <xdr:cNvSpPr/>
      </xdr:nvSpPr>
      <xdr:spPr>
        <a:xfrm>
          <a:off x="7313647" y="83687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11</xdr:col>
      <xdr:colOff>122205</xdr:colOff>
      <xdr:row>6</xdr:row>
      <xdr:rowOff>8635</xdr:rowOff>
    </xdr:from>
    <xdr:to>
      <xdr:col>12</xdr:col>
      <xdr:colOff>443644</xdr:colOff>
      <xdr:row>7</xdr:row>
      <xdr:rowOff>84291</xdr:rowOff>
    </xdr:to>
    <xdr:sp macro="" textlink="">
      <xdr:nvSpPr>
        <xdr:cNvPr id="17" name="Rettangolo 16">
          <a:hlinkClick xmlns:r="http://schemas.openxmlformats.org/officeDocument/2006/relationships" r:id="rId3"/>
          <a:extLst>
            <a:ext uri="{FF2B5EF4-FFF2-40B4-BE49-F238E27FC236}">
              <a16:creationId xmlns:a16="http://schemas.microsoft.com/office/drawing/2014/main" id="{F7F1F29B-4E7D-374F-B557-EC9C500A320B}"/>
            </a:ext>
          </a:extLst>
        </xdr:cNvPr>
        <xdr:cNvSpPr/>
      </xdr:nvSpPr>
      <xdr:spPr>
        <a:xfrm>
          <a:off x="7306121" y="118682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11</xdr:col>
      <xdr:colOff>114679</xdr:colOff>
      <xdr:row>7</xdr:row>
      <xdr:rowOff>170839</xdr:rowOff>
    </xdr:from>
    <xdr:to>
      <xdr:col>12</xdr:col>
      <xdr:colOff>436118</xdr:colOff>
      <xdr:row>8</xdr:row>
      <xdr:rowOff>246495</xdr:rowOff>
    </xdr:to>
    <xdr:sp macro="" textlink="">
      <xdr:nvSpPr>
        <xdr:cNvPr id="18" name="Rettangolo 17">
          <a:hlinkClick xmlns:r="http://schemas.openxmlformats.org/officeDocument/2006/relationships" r:id="rId4"/>
          <a:extLst>
            <a:ext uri="{FF2B5EF4-FFF2-40B4-BE49-F238E27FC236}">
              <a16:creationId xmlns:a16="http://schemas.microsoft.com/office/drawing/2014/main" id="{466B80E9-86DC-6A4E-BAA6-85086466BEE2}"/>
            </a:ext>
          </a:extLst>
        </xdr:cNvPr>
        <xdr:cNvSpPr/>
      </xdr:nvSpPr>
      <xdr:spPr>
        <a:xfrm>
          <a:off x="7298595" y="1555598"/>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11</xdr:col>
      <xdr:colOff>116561</xdr:colOff>
      <xdr:row>8</xdr:row>
      <xdr:rowOff>351859</xdr:rowOff>
    </xdr:from>
    <xdr:to>
      <xdr:col>12</xdr:col>
      <xdr:colOff>438000</xdr:colOff>
      <xdr:row>9</xdr:row>
      <xdr:rowOff>205647</xdr:rowOff>
    </xdr:to>
    <xdr:sp macro="" textlink="">
      <xdr:nvSpPr>
        <xdr:cNvPr id="19" name="Rettangolo 18">
          <a:hlinkClick xmlns:r="http://schemas.openxmlformats.org/officeDocument/2006/relationships" r:id="rId5"/>
          <a:extLst>
            <a:ext uri="{FF2B5EF4-FFF2-40B4-BE49-F238E27FC236}">
              <a16:creationId xmlns:a16="http://schemas.microsoft.com/office/drawing/2014/main" id="{AC371283-0B36-1F46-B715-B526B91969B3}"/>
            </a:ext>
          </a:extLst>
        </xdr:cNvPr>
        <xdr:cNvSpPr/>
      </xdr:nvSpPr>
      <xdr:spPr>
        <a:xfrm>
          <a:off x="7300477" y="194318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11</xdr:col>
      <xdr:colOff>118442</xdr:colOff>
      <xdr:row>10</xdr:row>
      <xdr:rowOff>76222</xdr:rowOff>
    </xdr:from>
    <xdr:to>
      <xdr:col>12</xdr:col>
      <xdr:colOff>439881</xdr:colOff>
      <xdr:row>11</xdr:row>
      <xdr:rowOff>151877</xdr:rowOff>
    </xdr:to>
    <xdr:sp macro="" textlink="">
      <xdr:nvSpPr>
        <xdr:cNvPr id="20" name="Rettangolo 19">
          <a:hlinkClick xmlns:r="http://schemas.openxmlformats.org/officeDocument/2006/relationships" r:id="rId6"/>
          <a:extLst>
            <a:ext uri="{FF2B5EF4-FFF2-40B4-BE49-F238E27FC236}">
              <a16:creationId xmlns:a16="http://schemas.microsoft.com/office/drawing/2014/main" id="{02C15EFF-6B5E-664E-9D7F-5351C8787DA7}"/>
            </a:ext>
          </a:extLst>
        </xdr:cNvPr>
        <xdr:cNvSpPr/>
      </xdr:nvSpPr>
      <xdr:spPr>
        <a:xfrm>
          <a:off x="7302358" y="2302547"/>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11</xdr:col>
      <xdr:colOff>129730</xdr:colOff>
      <xdr:row>11</xdr:row>
      <xdr:rowOff>257242</xdr:rowOff>
    </xdr:from>
    <xdr:to>
      <xdr:col>12</xdr:col>
      <xdr:colOff>451169</xdr:colOff>
      <xdr:row>11</xdr:row>
      <xdr:rowOff>539464</xdr:rowOff>
    </xdr:to>
    <xdr:sp macro="" textlink="">
      <xdr:nvSpPr>
        <xdr:cNvPr id="21" name="Rettangolo 20">
          <a:hlinkClick xmlns:r="http://schemas.openxmlformats.org/officeDocument/2006/relationships" r:id="rId7"/>
          <a:extLst>
            <a:ext uri="{FF2B5EF4-FFF2-40B4-BE49-F238E27FC236}">
              <a16:creationId xmlns:a16="http://schemas.microsoft.com/office/drawing/2014/main" id="{7F4300EF-03F0-DD45-A9FE-E8CC565DD14C}"/>
            </a:ext>
          </a:extLst>
        </xdr:cNvPr>
        <xdr:cNvSpPr/>
      </xdr:nvSpPr>
      <xdr:spPr>
        <a:xfrm>
          <a:off x="7313646" y="269013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11</xdr:col>
      <xdr:colOff>112797</xdr:colOff>
      <xdr:row>11</xdr:row>
      <xdr:rowOff>616604</xdr:rowOff>
    </xdr:from>
    <xdr:to>
      <xdr:col>12</xdr:col>
      <xdr:colOff>434236</xdr:colOff>
      <xdr:row>12</xdr:row>
      <xdr:rowOff>202622</xdr:rowOff>
    </xdr:to>
    <xdr:sp macro="" textlink="">
      <xdr:nvSpPr>
        <xdr:cNvPr id="22" name="Rettangolo 21">
          <a:hlinkClick xmlns:r="http://schemas.openxmlformats.org/officeDocument/2006/relationships" r:id="rId8"/>
          <a:extLst>
            <a:ext uri="{FF2B5EF4-FFF2-40B4-BE49-F238E27FC236}">
              <a16:creationId xmlns:a16="http://schemas.microsoft.com/office/drawing/2014/main" id="{C7033AB0-9B18-7049-86B2-86548C4C62C5}"/>
            </a:ext>
          </a:extLst>
        </xdr:cNvPr>
        <xdr:cNvSpPr/>
      </xdr:nvSpPr>
      <xdr:spPr>
        <a:xfrm>
          <a:off x="7296713" y="304949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11</xdr:col>
      <xdr:colOff>114678</xdr:colOff>
      <xdr:row>12</xdr:row>
      <xdr:rowOff>307986</xdr:rowOff>
    </xdr:from>
    <xdr:to>
      <xdr:col>12</xdr:col>
      <xdr:colOff>436117</xdr:colOff>
      <xdr:row>12</xdr:row>
      <xdr:rowOff>590208</xdr:rowOff>
    </xdr:to>
    <xdr:sp macro="" textlink="">
      <xdr:nvSpPr>
        <xdr:cNvPr id="23" name="Rettangolo 22">
          <a:hlinkClick xmlns:r="http://schemas.openxmlformats.org/officeDocument/2006/relationships" r:id="rId9"/>
          <a:extLst>
            <a:ext uri="{FF2B5EF4-FFF2-40B4-BE49-F238E27FC236}">
              <a16:creationId xmlns:a16="http://schemas.microsoft.com/office/drawing/2014/main" id="{A0C78825-ACDB-5548-B04F-8C10895162F6}"/>
            </a:ext>
          </a:extLst>
        </xdr:cNvPr>
        <xdr:cNvSpPr/>
      </xdr:nvSpPr>
      <xdr:spPr>
        <a:xfrm>
          <a:off x="7298594" y="3437082"/>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11</xdr:col>
      <xdr:colOff>97744</xdr:colOff>
      <xdr:row>12</xdr:row>
      <xdr:rowOff>704980</xdr:rowOff>
    </xdr:from>
    <xdr:to>
      <xdr:col>12</xdr:col>
      <xdr:colOff>419183</xdr:colOff>
      <xdr:row>13</xdr:row>
      <xdr:rowOff>183888</xdr:rowOff>
    </xdr:to>
    <xdr:sp macro="" textlink="">
      <xdr:nvSpPr>
        <xdr:cNvPr id="24" name="Rettangolo 23">
          <a:hlinkClick xmlns:r="http://schemas.openxmlformats.org/officeDocument/2006/relationships" r:id="rId10"/>
          <a:extLst>
            <a:ext uri="{FF2B5EF4-FFF2-40B4-BE49-F238E27FC236}">
              <a16:creationId xmlns:a16="http://schemas.microsoft.com/office/drawing/2014/main" id="{9BFB98F4-7790-F349-A87A-1D260EE57A2B}"/>
            </a:ext>
          </a:extLst>
        </xdr:cNvPr>
        <xdr:cNvSpPr/>
      </xdr:nvSpPr>
      <xdr:spPr>
        <a:xfrm>
          <a:off x="7281660" y="3834076"/>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11</xdr:col>
      <xdr:colOff>99625</xdr:colOff>
      <xdr:row>13</xdr:row>
      <xdr:rowOff>242214</xdr:rowOff>
    </xdr:from>
    <xdr:to>
      <xdr:col>12</xdr:col>
      <xdr:colOff>421064</xdr:colOff>
      <xdr:row>13</xdr:row>
      <xdr:rowOff>524436</xdr:rowOff>
    </xdr:to>
    <xdr:sp macro="" textlink="">
      <xdr:nvSpPr>
        <xdr:cNvPr id="25" name="Rettangolo 24">
          <a:hlinkClick xmlns:r="http://schemas.openxmlformats.org/officeDocument/2006/relationships" r:id="rId11"/>
          <a:extLst>
            <a:ext uri="{FF2B5EF4-FFF2-40B4-BE49-F238E27FC236}">
              <a16:creationId xmlns:a16="http://schemas.microsoft.com/office/drawing/2014/main" id="{F22C1B11-C586-E24B-A384-8988BC9165A3}"/>
            </a:ext>
          </a:extLst>
        </xdr:cNvPr>
        <xdr:cNvSpPr/>
      </xdr:nvSpPr>
      <xdr:spPr>
        <a:xfrm>
          <a:off x="7283541" y="417462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DATI</a:t>
          </a:r>
        </a:p>
      </xdr:txBody>
    </xdr:sp>
    <xdr:clientData/>
  </xdr:twoCellAnchor>
  <xdr:twoCellAnchor>
    <xdr:from>
      <xdr:col>11</xdr:col>
      <xdr:colOff>122205</xdr:colOff>
      <xdr:row>2</xdr:row>
      <xdr:rowOff>105771</xdr:rowOff>
    </xdr:from>
    <xdr:to>
      <xdr:col>12</xdr:col>
      <xdr:colOff>443644</xdr:colOff>
      <xdr:row>3</xdr:row>
      <xdr:rowOff>181427</xdr:rowOff>
    </xdr:to>
    <xdr:sp macro="" textlink="">
      <xdr:nvSpPr>
        <xdr:cNvPr id="26" name="Rettangolo 25">
          <a:hlinkClick xmlns:r="http://schemas.openxmlformats.org/officeDocument/2006/relationships" r:id="rId12"/>
          <a:extLst>
            <a:ext uri="{FF2B5EF4-FFF2-40B4-BE49-F238E27FC236}">
              <a16:creationId xmlns:a16="http://schemas.microsoft.com/office/drawing/2014/main" id="{65833344-4043-2044-A05C-08B3F4F97D86}"/>
            </a:ext>
          </a:extLst>
        </xdr:cNvPr>
        <xdr:cNvSpPr/>
      </xdr:nvSpPr>
      <xdr:spPr>
        <a:xfrm>
          <a:off x="7306121" y="518904"/>
          <a:ext cx="1147704"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twoCellAnchor>
    <xdr:from>
      <xdr:col>11</xdr:col>
      <xdr:colOff>53554</xdr:colOff>
      <xdr:row>13</xdr:row>
      <xdr:rowOff>864518</xdr:rowOff>
    </xdr:from>
    <xdr:to>
      <xdr:col>12</xdr:col>
      <xdr:colOff>416834</xdr:colOff>
      <xdr:row>14</xdr:row>
      <xdr:rowOff>117655</xdr:rowOff>
    </xdr:to>
    <xdr:sp macro="" textlink="">
      <xdr:nvSpPr>
        <xdr:cNvPr id="2" name="Rettangolo 1">
          <a:hlinkClick xmlns:r="http://schemas.openxmlformats.org/officeDocument/2006/relationships" r:id="rId13"/>
          <a:extLst>
            <a:ext uri="{FF2B5EF4-FFF2-40B4-BE49-F238E27FC236}">
              <a16:creationId xmlns:a16="http://schemas.microsoft.com/office/drawing/2014/main" id="{B356A9DE-6764-7A45-88E1-69022711443F}"/>
            </a:ext>
          </a:extLst>
        </xdr:cNvPr>
        <xdr:cNvSpPr/>
      </xdr:nvSpPr>
      <xdr:spPr>
        <a:xfrm>
          <a:off x="7237470" y="4796928"/>
          <a:ext cx="1189545" cy="278317"/>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ctr"/>
          <a:r>
            <a:rPr lang="it-IT" sz="800" b="1">
              <a:solidFill>
                <a:schemeClr val="tx1"/>
              </a:solidFill>
            </a:rPr>
            <a:t>RISULTATI 2</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474337</xdr:colOff>
      <xdr:row>3</xdr:row>
      <xdr:rowOff>91807</xdr:rowOff>
    </xdr:from>
    <xdr:to>
      <xdr:col>12</xdr:col>
      <xdr:colOff>816177</xdr:colOff>
      <xdr:row>16</xdr:row>
      <xdr:rowOff>731397</xdr:rowOff>
    </xdr:to>
    <xdr:sp macro="" textlink="">
      <xdr:nvSpPr>
        <xdr:cNvPr id="7" name="Rettangolo 6">
          <a:extLst>
            <a:ext uri="{FF2B5EF4-FFF2-40B4-BE49-F238E27FC236}">
              <a16:creationId xmlns:a16="http://schemas.microsoft.com/office/drawing/2014/main" id="{D6604D95-E701-7F4A-BE9A-D3E02817CD4E}"/>
            </a:ext>
          </a:extLst>
        </xdr:cNvPr>
        <xdr:cNvSpPr/>
      </xdr:nvSpPr>
      <xdr:spPr>
        <a:xfrm>
          <a:off x="6811637" y="91807"/>
          <a:ext cx="1992840" cy="4551190"/>
        </a:xfrm>
        <a:prstGeom prst="rect">
          <a:avLst/>
        </a:prstGeom>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118442</xdr:colOff>
      <xdr:row>3</xdr:row>
      <xdr:rowOff>185880</xdr:rowOff>
    </xdr:from>
    <xdr:to>
      <xdr:col>12</xdr:col>
      <xdr:colOff>439881</xdr:colOff>
      <xdr:row>5</xdr:row>
      <xdr:rowOff>54969</xdr:rowOff>
    </xdr:to>
    <xdr:sp macro="" textlink="">
      <xdr:nvSpPr>
        <xdr:cNvPr id="8" name="Rettangolo 7">
          <a:hlinkClick xmlns:r="http://schemas.openxmlformats.org/officeDocument/2006/relationships" r:id="rId1"/>
          <a:extLst>
            <a:ext uri="{FF2B5EF4-FFF2-40B4-BE49-F238E27FC236}">
              <a16:creationId xmlns:a16="http://schemas.microsoft.com/office/drawing/2014/main" id="{ED418C67-835D-004D-BF73-7E73DEC5957A}"/>
            </a:ext>
          </a:extLst>
        </xdr:cNvPr>
        <xdr:cNvSpPr/>
      </xdr:nvSpPr>
      <xdr:spPr>
        <a:xfrm>
          <a:off x="7281242" y="185880"/>
          <a:ext cx="1146939" cy="275489"/>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INTESTAZIONE</a:t>
          </a:r>
        </a:p>
      </xdr:txBody>
    </xdr:sp>
    <xdr:clientData/>
  </xdr:twoCellAnchor>
  <xdr:twoCellAnchor>
    <xdr:from>
      <xdr:col>11</xdr:col>
      <xdr:colOff>129731</xdr:colOff>
      <xdr:row>7</xdr:row>
      <xdr:rowOff>10609</xdr:rowOff>
    </xdr:from>
    <xdr:to>
      <xdr:col>12</xdr:col>
      <xdr:colOff>451170</xdr:colOff>
      <xdr:row>8</xdr:row>
      <xdr:rowOff>116867</xdr:rowOff>
    </xdr:to>
    <xdr:sp macro="" textlink="">
      <xdr:nvSpPr>
        <xdr:cNvPr id="9" name="Rettangolo 8">
          <a:hlinkClick xmlns:r="http://schemas.openxmlformats.org/officeDocument/2006/relationships" r:id="rId2"/>
          <a:extLst>
            <a:ext uri="{FF2B5EF4-FFF2-40B4-BE49-F238E27FC236}">
              <a16:creationId xmlns:a16="http://schemas.microsoft.com/office/drawing/2014/main" id="{DAAB56C6-D69D-E048-B561-E22C01499F0E}"/>
            </a:ext>
          </a:extLst>
        </xdr:cNvPr>
        <xdr:cNvSpPr/>
      </xdr:nvSpPr>
      <xdr:spPr>
        <a:xfrm>
          <a:off x="7292531" y="823409"/>
          <a:ext cx="1146939" cy="28405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GRIGLIA DATI</a:t>
          </a:r>
        </a:p>
      </xdr:txBody>
    </xdr:sp>
    <xdr:clientData/>
  </xdr:twoCellAnchor>
  <xdr:twoCellAnchor>
    <xdr:from>
      <xdr:col>11</xdr:col>
      <xdr:colOff>122205</xdr:colOff>
      <xdr:row>9</xdr:row>
      <xdr:rowOff>8635</xdr:rowOff>
    </xdr:from>
    <xdr:to>
      <xdr:col>12</xdr:col>
      <xdr:colOff>443644</xdr:colOff>
      <xdr:row>10</xdr:row>
      <xdr:rowOff>84291</xdr:rowOff>
    </xdr:to>
    <xdr:sp macro="" textlink="">
      <xdr:nvSpPr>
        <xdr:cNvPr id="10" name="Rettangolo 9">
          <a:hlinkClick xmlns:r="http://schemas.openxmlformats.org/officeDocument/2006/relationships" r:id="rId3"/>
          <a:extLst>
            <a:ext uri="{FF2B5EF4-FFF2-40B4-BE49-F238E27FC236}">
              <a16:creationId xmlns:a16="http://schemas.microsoft.com/office/drawing/2014/main" id="{132DE02D-BEB1-DB4F-85EE-56ADB8F97E7B}"/>
            </a:ext>
          </a:extLst>
        </xdr:cNvPr>
        <xdr:cNvSpPr/>
      </xdr:nvSpPr>
      <xdr:spPr>
        <a:xfrm>
          <a:off x="7285005" y="1177035"/>
          <a:ext cx="1146939" cy="27885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A</a:t>
          </a:r>
          <a:r>
            <a:rPr lang="it-IT" sz="800" baseline="0"/>
            <a:t> - AMBIENTE</a:t>
          </a:r>
          <a:endParaRPr lang="it-IT" sz="800"/>
        </a:p>
      </xdr:txBody>
    </xdr:sp>
    <xdr:clientData/>
  </xdr:twoCellAnchor>
  <xdr:twoCellAnchor>
    <xdr:from>
      <xdr:col>11</xdr:col>
      <xdr:colOff>114679</xdr:colOff>
      <xdr:row>10</xdr:row>
      <xdr:rowOff>170839</xdr:rowOff>
    </xdr:from>
    <xdr:to>
      <xdr:col>12</xdr:col>
      <xdr:colOff>436118</xdr:colOff>
      <xdr:row>11</xdr:row>
      <xdr:rowOff>246495</xdr:rowOff>
    </xdr:to>
    <xdr:sp macro="" textlink="">
      <xdr:nvSpPr>
        <xdr:cNvPr id="11" name="Rettangolo 10">
          <a:hlinkClick xmlns:r="http://schemas.openxmlformats.org/officeDocument/2006/relationships" r:id="rId4"/>
          <a:extLst>
            <a:ext uri="{FF2B5EF4-FFF2-40B4-BE49-F238E27FC236}">
              <a16:creationId xmlns:a16="http://schemas.microsoft.com/office/drawing/2014/main" id="{202A87ED-7281-4A41-8FC6-983C64B48C36}"/>
            </a:ext>
          </a:extLst>
        </xdr:cNvPr>
        <xdr:cNvSpPr/>
      </xdr:nvSpPr>
      <xdr:spPr>
        <a:xfrm>
          <a:off x="7277479" y="1542439"/>
          <a:ext cx="1146939" cy="27885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B- CONTESTO</a:t>
          </a:r>
        </a:p>
      </xdr:txBody>
    </xdr:sp>
    <xdr:clientData/>
  </xdr:twoCellAnchor>
  <xdr:twoCellAnchor>
    <xdr:from>
      <xdr:col>11</xdr:col>
      <xdr:colOff>116561</xdr:colOff>
      <xdr:row>11</xdr:row>
      <xdr:rowOff>351859</xdr:rowOff>
    </xdr:from>
    <xdr:to>
      <xdr:col>12</xdr:col>
      <xdr:colOff>438000</xdr:colOff>
      <xdr:row>12</xdr:row>
      <xdr:rowOff>205647</xdr:rowOff>
    </xdr:to>
    <xdr:sp macro="" textlink="">
      <xdr:nvSpPr>
        <xdr:cNvPr id="12" name="Rettangolo 11">
          <a:hlinkClick xmlns:r="http://schemas.openxmlformats.org/officeDocument/2006/relationships" r:id="rId5"/>
          <a:extLst>
            <a:ext uri="{FF2B5EF4-FFF2-40B4-BE49-F238E27FC236}">
              <a16:creationId xmlns:a16="http://schemas.microsoft.com/office/drawing/2014/main" id="{D86CF14D-944B-D64B-8985-CC373DD0FBA1}"/>
            </a:ext>
          </a:extLst>
        </xdr:cNvPr>
        <xdr:cNvSpPr/>
      </xdr:nvSpPr>
      <xdr:spPr>
        <a:xfrm>
          <a:off x="7279361" y="1926659"/>
          <a:ext cx="1146939" cy="28558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C1 - INSEGNANTI</a:t>
          </a:r>
        </a:p>
      </xdr:txBody>
    </xdr:sp>
    <xdr:clientData/>
  </xdr:twoCellAnchor>
  <xdr:twoCellAnchor>
    <xdr:from>
      <xdr:col>11</xdr:col>
      <xdr:colOff>118442</xdr:colOff>
      <xdr:row>13</xdr:row>
      <xdr:rowOff>76222</xdr:rowOff>
    </xdr:from>
    <xdr:to>
      <xdr:col>12</xdr:col>
      <xdr:colOff>439881</xdr:colOff>
      <xdr:row>14</xdr:row>
      <xdr:rowOff>151877</xdr:rowOff>
    </xdr:to>
    <xdr:sp macro="" textlink="">
      <xdr:nvSpPr>
        <xdr:cNvPr id="13" name="Rettangolo 12">
          <a:hlinkClick xmlns:r="http://schemas.openxmlformats.org/officeDocument/2006/relationships" r:id="rId6"/>
          <a:extLst>
            <a:ext uri="{FF2B5EF4-FFF2-40B4-BE49-F238E27FC236}">
              <a16:creationId xmlns:a16="http://schemas.microsoft.com/office/drawing/2014/main" id="{FC860B05-4731-ED43-9018-3EE4EDBFB874}"/>
            </a:ext>
          </a:extLst>
        </xdr:cNvPr>
        <xdr:cNvSpPr/>
      </xdr:nvSpPr>
      <xdr:spPr>
        <a:xfrm>
          <a:off x="7281242" y="2286022"/>
          <a:ext cx="1146939" cy="27885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C2 - AMMIINISTRATIVI</a:t>
          </a:r>
        </a:p>
      </xdr:txBody>
    </xdr:sp>
    <xdr:clientData/>
  </xdr:twoCellAnchor>
  <xdr:twoCellAnchor>
    <xdr:from>
      <xdr:col>11</xdr:col>
      <xdr:colOff>129730</xdr:colOff>
      <xdr:row>14</xdr:row>
      <xdr:rowOff>257242</xdr:rowOff>
    </xdr:from>
    <xdr:to>
      <xdr:col>12</xdr:col>
      <xdr:colOff>451169</xdr:colOff>
      <xdr:row>14</xdr:row>
      <xdr:rowOff>539464</xdr:rowOff>
    </xdr:to>
    <xdr:sp macro="" textlink="">
      <xdr:nvSpPr>
        <xdr:cNvPr id="14" name="Rettangolo 13">
          <a:hlinkClick xmlns:r="http://schemas.openxmlformats.org/officeDocument/2006/relationships" r:id="rId7"/>
          <a:extLst>
            <a:ext uri="{FF2B5EF4-FFF2-40B4-BE49-F238E27FC236}">
              <a16:creationId xmlns:a16="http://schemas.microsoft.com/office/drawing/2014/main" id="{88AD4D82-1A4F-8846-A3A6-28B1ECA0BC4F}"/>
            </a:ext>
          </a:extLst>
        </xdr:cNvPr>
        <xdr:cNvSpPr/>
      </xdr:nvSpPr>
      <xdr:spPr>
        <a:xfrm>
          <a:off x="7292530" y="2670242"/>
          <a:ext cx="1146939"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C3 - AUSILIARI</a:t>
          </a:r>
        </a:p>
      </xdr:txBody>
    </xdr:sp>
    <xdr:clientData/>
  </xdr:twoCellAnchor>
  <xdr:twoCellAnchor>
    <xdr:from>
      <xdr:col>11</xdr:col>
      <xdr:colOff>112797</xdr:colOff>
      <xdr:row>14</xdr:row>
      <xdr:rowOff>616604</xdr:rowOff>
    </xdr:from>
    <xdr:to>
      <xdr:col>12</xdr:col>
      <xdr:colOff>434236</xdr:colOff>
      <xdr:row>15</xdr:row>
      <xdr:rowOff>202622</xdr:rowOff>
    </xdr:to>
    <xdr:sp macro="" textlink="">
      <xdr:nvSpPr>
        <xdr:cNvPr id="15" name="Rettangolo 14">
          <a:hlinkClick xmlns:r="http://schemas.openxmlformats.org/officeDocument/2006/relationships" r:id="rId8"/>
          <a:extLst>
            <a:ext uri="{FF2B5EF4-FFF2-40B4-BE49-F238E27FC236}">
              <a16:creationId xmlns:a16="http://schemas.microsoft.com/office/drawing/2014/main" id="{5E6DBB52-A6E7-804F-BE83-533F6A1E83D0}"/>
            </a:ext>
          </a:extLst>
        </xdr:cNvPr>
        <xdr:cNvSpPr/>
      </xdr:nvSpPr>
      <xdr:spPr>
        <a:xfrm>
          <a:off x="7275597" y="3029604"/>
          <a:ext cx="1146939" cy="28451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C4 - TECNICI</a:t>
          </a:r>
        </a:p>
      </xdr:txBody>
    </xdr:sp>
    <xdr:clientData/>
  </xdr:twoCellAnchor>
  <xdr:twoCellAnchor>
    <xdr:from>
      <xdr:col>11</xdr:col>
      <xdr:colOff>114678</xdr:colOff>
      <xdr:row>15</xdr:row>
      <xdr:rowOff>307986</xdr:rowOff>
    </xdr:from>
    <xdr:to>
      <xdr:col>12</xdr:col>
      <xdr:colOff>436117</xdr:colOff>
      <xdr:row>15</xdr:row>
      <xdr:rowOff>590208</xdr:rowOff>
    </xdr:to>
    <xdr:sp macro="" textlink="">
      <xdr:nvSpPr>
        <xdr:cNvPr id="16" name="Rettangolo 15">
          <a:hlinkClick xmlns:r="http://schemas.openxmlformats.org/officeDocument/2006/relationships" r:id="rId9"/>
          <a:extLst>
            <a:ext uri="{FF2B5EF4-FFF2-40B4-BE49-F238E27FC236}">
              <a16:creationId xmlns:a16="http://schemas.microsoft.com/office/drawing/2014/main" id="{5B519AC3-3420-D84D-8E4D-9D96074D6D60}"/>
            </a:ext>
          </a:extLst>
        </xdr:cNvPr>
        <xdr:cNvSpPr/>
      </xdr:nvSpPr>
      <xdr:spPr>
        <a:xfrm>
          <a:off x="7277478" y="3419486"/>
          <a:ext cx="1146939" cy="28222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C5 - COORDINATORI</a:t>
          </a:r>
        </a:p>
      </xdr:txBody>
    </xdr:sp>
    <xdr:clientData/>
  </xdr:twoCellAnchor>
  <xdr:twoCellAnchor>
    <xdr:from>
      <xdr:col>11</xdr:col>
      <xdr:colOff>97744</xdr:colOff>
      <xdr:row>15</xdr:row>
      <xdr:rowOff>704980</xdr:rowOff>
    </xdr:from>
    <xdr:to>
      <xdr:col>12</xdr:col>
      <xdr:colOff>419183</xdr:colOff>
      <xdr:row>16</xdr:row>
      <xdr:rowOff>183888</xdr:rowOff>
    </xdr:to>
    <xdr:sp macro="" textlink="">
      <xdr:nvSpPr>
        <xdr:cNvPr id="17" name="Rettangolo 16">
          <a:hlinkClick xmlns:r="http://schemas.openxmlformats.org/officeDocument/2006/relationships" r:id="rId10"/>
          <a:extLst>
            <a:ext uri="{FF2B5EF4-FFF2-40B4-BE49-F238E27FC236}">
              <a16:creationId xmlns:a16="http://schemas.microsoft.com/office/drawing/2014/main" id="{6599550A-0C8B-ED4F-A1F1-2281BA594319}"/>
            </a:ext>
          </a:extLst>
        </xdr:cNvPr>
        <xdr:cNvSpPr/>
      </xdr:nvSpPr>
      <xdr:spPr>
        <a:xfrm>
          <a:off x="7260544" y="3816480"/>
          <a:ext cx="1146939" cy="27900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RISULTATI</a:t>
          </a:r>
        </a:p>
      </xdr:txBody>
    </xdr:sp>
    <xdr:clientData/>
  </xdr:twoCellAnchor>
  <xdr:twoCellAnchor>
    <xdr:from>
      <xdr:col>11</xdr:col>
      <xdr:colOff>99625</xdr:colOff>
      <xdr:row>16</xdr:row>
      <xdr:rowOff>242214</xdr:rowOff>
    </xdr:from>
    <xdr:to>
      <xdr:col>12</xdr:col>
      <xdr:colOff>421064</xdr:colOff>
      <xdr:row>16</xdr:row>
      <xdr:rowOff>524436</xdr:rowOff>
    </xdr:to>
    <xdr:sp macro="" textlink="">
      <xdr:nvSpPr>
        <xdr:cNvPr id="18" name="Rettangolo 17">
          <a:hlinkClick xmlns:r="http://schemas.openxmlformats.org/officeDocument/2006/relationships" r:id="rId11"/>
          <a:extLst>
            <a:ext uri="{FF2B5EF4-FFF2-40B4-BE49-F238E27FC236}">
              <a16:creationId xmlns:a16="http://schemas.microsoft.com/office/drawing/2014/main" id="{43374AA3-3BA6-FC45-9018-4578DBD43FD9}"/>
            </a:ext>
          </a:extLst>
        </xdr:cNvPr>
        <xdr:cNvSpPr/>
      </xdr:nvSpPr>
      <xdr:spPr>
        <a:xfrm>
          <a:off x="7262425" y="4153814"/>
          <a:ext cx="1146939" cy="282222"/>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ctr"/>
          <a:r>
            <a:rPr lang="it-IT" sz="800"/>
            <a:t>DATI 2</a:t>
          </a:r>
        </a:p>
      </xdr:txBody>
    </xdr:sp>
    <xdr:clientData/>
  </xdr:twoCellAnchor>
  <xdr:twoCellAnchor>
    <xdr:from>
      <xdr:col>11</xdr:col>
      <xdr:colOff>122205</xdr:colOff>
      <xdr:row>5</xdr:row>
      <xdr:rowOff>105771</xdr:rowOff>
    </xdr:from>
    <xdr:to>
      <xdr:col>12</xdr:col>
      <xdr:colOff>443644</xdr:colOff>
      <xdr:row>6</xdr:row>
      <xdr:rowOff>181427</xdr:rowOff>
    </xdr:to>
    <xdr:sp macro="" textlink="">
      <xdr:nvSpPr>
        <xdr:cNvPr id="19" name="Rettangolo 18">
          <a:hlinkClick xmlns:r="http://schemas.openxmlformats.org/officeDocument/2006/relationships" r:id="rId12"/>
          <a:extLst>
            <a:ext uri="{FF2B5EF4-FFF2-40B4-BE49-F238E27FC236}">
              <a16:creationId xmlns:a16="http://schemas.microsoft.com/office/drawing/2014/main" id="{84B4D28E-69C1-FD46-8E56-DDF59C57D896}"/>
            </a:ext>
          </a:extLst>
        </xdr:cNvPr>
        <xdr:cNvSpPr/>
      </xdr:nvSpPr>
      <xdr:spPr>
        <a:xfrm>
          <a:off x="7285005" y="512171"/>
          <a:ext cx="1146939" cy="278856"/>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r>
            <a:rPr lang="it-IT" sz="800"/>
            <a:t>INSERIMENTO DATI</a:t>
          </a:r>
        </a:p>
      </xdr:txBody>
    </xdr:sp>
    <xdr:clientData/>
  </xdr:twoCellAnchor>
</xdr:wsDr>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907C7-FFE5-C945-A265-28D17751654F}">
  <sheetPr codeName="Foglio12"/>
  <dimension ref="A1:G97"/>
  <sheetViews>
    <sheetView tabSelected="1" zoomScale="125" zoomScaleNormal="125" workbookViewId="0">
      <selection activeCell="F16" sqref="F16"/>
    </sheetView>
  </sheetViews>
  <sheetFormatPr baseColWidth="10" defaultColWidth="11" defaultRowHeight="16" x14ac:dyDescent="0.2"/>
  <cols>
    <col min="1" max="1" width="4.6640625" customWidth="1"/>
  </cols>
  <sheetData>
    <row r="1" spans="1:7" x14ac:dyDescent="0.2">
      <c r="A1" s="88"/>
      <c r="B1" s="88"/>
      <c r="C1" s="88"/>
      <c r="D1" s="88"/>
      <c r="E1" s="88"/>
      <c r="F1" s="88"/>
      <c r="G1" s="88"/>
    </row>
    <row r="2" spans="1:7" x14ac:dyDescent="0.2">
      <c r="A2" s="88"/>
      <c r="B2" s="88"/>
      <c r="C2" s="88"/>
      <c r="D2" s="88"/>
      <c r="E2" s="88"/>
      <c r="F2" s="88"/>
      <c r="G2" s="88"/>
    </row>
    <row r="3" spans="1:7" x14ac:dyDescent="0.2">
      <c r="A3" s="13"/>
      <c r="B3" s="13"/>
      <c r="C3" s="13"/>
      <c r="D3" s="13"/>
      <c r="E3" s="13"/>
      <c r="F3" s="13"/>
      <c r="G3" s="13"/>
    </row>
    <row r="4" spans="1:7" x14ac:dyDescent="0.2">
      <c r="A4" s="89" t="s">
        <v>452</v>
      </c>
      <c r="B4" s="89"/>
      <c r="C4" s="89"/>
      <c r="D4" s="89"/>
      <c r="E4" s="89"/>
      <c r="F4" s="89"/>
      <c r="G4" s="89"/>
    </row>
    <row r="5" spans="1:7" x14ac:dyDescent="0.2">
      <c r="A5" s="13"/>
      <c r="B5" s="13"/>
      <c r="C5" s="13"/>
      <c r="D5" s="13"/>
      <c r="E5" s="13"/>
      <c r="F5" s="13"/>
      <c r="G5" s="13"/>
    </row>
    <row r="6" spans="1:7" x14ac:dyDescent="0.2">
      <c r="A6" s="13">
        <v>1</v>
      </c>
      <c r="B6" s="90" t="s">
        <v>461</v>
      </c>
      <c r="C6" s="90"/>
      <c r="D6" s="90"/>
      <c r="E6" s="90"/>
      <c r="F6" s="90"/>
      <c r="G6" s="90"/>
    </row>
    <row r="7" spans="1:7" x14ac:dyDescent="0.2">
      <c r="A7" s="13">
        <v>2</v>
      </c>
      <c r="B7" s="13" t="s">
        <v>462</v>
      </c>
      <c r="C7" s="13"/>
      <c r="D7" s="13"/>
      <c r="E7" s="13"/>
      <c r="F7" s="13"/>
      <c r="G7" s="13"/>
    </row>
    <row r="8" spans="1:7" x14ac:dyDescent="0.2">
      <c r="A8" s="13">
        <v>3</v>
      </c>
      <c r="B8" s="13" t="s">
        <v>463</v>
      </c>
      <c r="C8" s="13"/>
      <c r="D8" s="13"/>
      <c r="E8" s="13"/>
      <c r="F8" s="13"/>
      <c r="G8" s="13"/>
    </row>
    <row r="9" spans="1:7" x14ac:dyDescent="0.2">
      <c r="A9" s="13">
        <v>4</v>
      </c>
      <c r="B9" s="13" t="s">
        <v>464</v>
      </c>
      <c r="C9" s="13"/>
      <c r="D9" s="13"/>
      <c r="E9" s="13"/>
      <c r="F9" s="13"/>
      <c r="G9" s="13"/>
    </row>
    <row r="10" spans="1:7" x14ac:dyDescent="0.2">
      <c r="A10" s="13"/>
      <c r="B10" s="13" t="s">
        <v>465</v>
      </c>
      <c r="C10" s="13"/>
      <c r="D10" s="13"/>
      <c r="E10" s="13"/>
      <c r="F10" s="13"/>
      <c r="G10" s="13"/>
    </row>
    <row r="11" spans="1:7" x14ac:dyDescent="0.2">
      <c r="A11" s="13"/>
      <c r="B11" s="13" t="s">
        <v>470</v>
      </c>
      <c r="C11" s="13"/>
      <c r="D11" s="13"/>
      <c r="E11" s="13"/>
      <c r="F11" s="13"/>
      <c r="G11" s="13"/>
    </row>
    <row r="12" spans="1:7" x14ac:dyDescent="0.2">
      <c r="A12" s="13">
        <v>5</v>
      </c>
      <c r="B12" s="13" t="s">
        <v>453</v>
      </c>
      <c r="C12" s="13"/>
      <c r="D12" s="13"/>
      <c r="E12" s="13"/>
      <c r="F12" s="13"/>
      <c r="G12" s="13"/>
    </row>
    <row r="13" spans="1:7" x14ac:dyDescent="0.2">
      <c r="A13" s="13">
        <v>6</v>
      </c>
      <c r="B13" s="90" t="s">
        <v>468</v>
      </c>
      <c r="C13" s="90"/>
      <c r="D13" s="90"/>
      <c r="E13" s="90"/>
      <c r="F13" s="90"/>
      <c r="G13" s="90"/>
    </row>
    <row r="14" spans="1:7" x14ac:dyDescent="0.2">
      <c r="A14" s="13"/>
      <c r="B14" s="57"/>
      <c r="C14" s="13"/>
      <c r="D14" s="13"/>
      <c r="E14" s="13"/>
      <c r="F14" s="13"/>
      <c r="G14" s="13"/>
    </row>
    <row r="15" spans="1:7" x14ac:dyDescent="0.2">
      <c r="A15" s="13"/>
      <c r="B15" s="13"/>
      <c r="C15" s="13"/>
      <c r="D15" s="13"/>
      <c r="E15" s="13"/>
      <c r="F15" s="13"/>
      <c r="G15" s="13"/>
    </row>
    <row r="16" spans="1:7" x14ac:dyDescent="0.2">
      <c r="A16" s="13" t="s">
        <v>373</v>
      </c>
      <c r="B16" s="13" t="s">
        <v>469</v>
      </c>
      <c r="C16" s="13"/>
      <c r="D16" s="13"/>
      <c r="E16" s="13"/>
      <c r="F16" s="13"/>
      <c r="G16" s="13"/>
    </row>
    <row r="17" spans="1:7" x14ac:dyDescent="0.2">
      <c r="A17" s="13"/>
      <c r="B17" s="13"/>
      <c r="C17" s="13"/>
      <c r="D17" s="13"/>
      <c r="E17" s="13"/>
      <c r="F17" s="13"/>
      <c r="G17" s="13"/>
    </row>
    <row r="18" spans="1:7" x14ac:dyDescent="0.2">
      <c r="A18" s="13"/>
      <c r="B18" s="13"/>
      <c r="C18" s="13"/>
      <c r="D18" s="13"/>
      <c r="E18" s="13"/>
      <c r="F18" s="13"/>
      <c r="G18" s="13"/>
    </row>
    <row r="19" spans="1:7" x14ac:dyDescent="0.2">
      <c r="A19" s="13"/>
      <c r="B19" s="13"/>
      <c r="C19" s="13"/>
      <c r="D19" s="13"/>
      <c r="E19" s="13"/>
      <c r="F19" s="13"/>
      <c r="G19" s="13"/>
    </row>
    <row r="20" spans="1:7" x14ac:dyDescent="0.2">
      <c r="A20" s="13"/>
      <c r="B20" s="13"/>
      <c r="C20" s="13"/>
      <c r="D20" s="13"/>
      <c r="E20" s="13"/>
      <c r="F20" s="13"/>
      <c r="G20" s="13"/>
    </row>
    <row r="21" spans="1:7" x14ac:dyDescent="0.2">
      <c r="A21" s="13"/>
      <c r="B21" s="13"/>
      <c r="C21" s="13"/>
      <c r="D21" s="13"/>
      <c r="E21" s="13"/>
      <c r="F21" s="13"/>
      <c r="G21" s="13"/>
    </row>
    <row r="22" spans="1:7" x14ac:dyDescent="0.2">
      <c r="A22" s="13"/>
      <c r="B22" s="13"/>
      <c r="C22" s="13"/>
      <c r="D22" s="13"/>
      <c r="E22" s="13"/>
      <c r="F22" s="13"/>
      <c r="G22" s="13"/>
    </row>
    <row r="23" spans="1:7" x14ac:dyDescent="0.2">
      <c r="A23" s="13"/>
      <c r="B23" s="13"/>
      <c r="C23" s="13"/>
      <c r="D23" s="13"/>
      <c r="E23" s="13"/>
      <c r="F23" s="13"/>
      <c r="G23" s="13"/>
    </row>
    <row r="24" spans="1:7" x14ac:dyDescent="0.2">
      <c r="A24" s="13"/>
      <c r="B24" s="13"/>
      <c r="C24" s="13"/>
      <c r="D24" s="13"/>
      <c r="E24" s="13"/>
      <c r="F24" s="13"/>
      <c r="G24" s="13"/>
    </row>
    <row r="25" spans="1:7" x14ac:dyDescent="0.2">
      <c r="A25" s="13"/>
      <c r="B25" s="13"/>
      <c r="C25" s="13"/>
      <c r="D25" s="13"/>
      <c r="E25" s="13"/>
      <c r="F25" s="13"/>
      <c r="G25" s="13"/>
    </row>
    <row r="26" spans="1:7" x14ac:dyDescent="0.2">
      <c r="A26" s="13"/>
      <c r="B26" s="13"/>
      <c r="C26" s="13"/>
      <c r="D26" s="13"/>
      <c r="E26" s="13"/>
      <c r="F26" s="13"/>
      <c r="G26" s="13"/>
    </row>
    <row r="27" spans="1:7" x14ac:dyDescent="0.2">
      <c r="A27" s="13"/>
      <c r="B27" s="13"/>
      <c r="C27" s="13"/>
      <c r="D27" s="13"/>
      <c r="E27" s="13"/>
      <c r="F27" s="13"/>
      <c r="G27" s="13"/>
    </row>
    <row r="28" spans="1:7" x14ac:dyDescent="0.2">
      <c r="A28" s="13"/>
      <c r="B28" s="13"/>
      <c r="C28" s="13"/>
      <c r="D28" s="13"/>
      <c r="E28" s="13"/>
      <c r="F28" s="13"/>
      <c r="G28" s="13"/>
    </row>
    <row r="29" spans="1:7" x14ac:dyDescent="0.2">
      <c r="A29" s="13"/>
      <c r="B29" s="13"/>
      <c r="C29" s="13"/>
      <c r="D29" s="13"/>
      <c r="E29" s="13"/>
      <c r="F29" s="13"/>
      <c r="G29" s="13"/>
    </row>
    <row r="30" spans="1:7" x14ac:dyDescent="0.2">
      <c r="A30" s="13" t="s">
        <v>345</v>
      </c>
      <c r="B30" s="13" t="s">
        <v>454</v>
      </c>
      <c r="C30" s="13"/>
      <c r="D30" s="13"/>
      <c r="E30" s="13"/>
      <c r="F30" s="13"/>
      <c r="G30" s="13"/>
    </row>
    <row r="31" spans="1:7" x14ac:dyDescent="0.2">
      <c r="A31" s="13"/>
      <c r="B31" s="13"/>
      <c r="C31" s="13"/>
      <c r="D31" s="13"/>
      <c r="E31" s="13"/>
      <c r="F31" s="13"/>
      <c r="G31" s="13"/>
    </row>
    <row r="32" spans="1:7" x14ac:dyDescent="0.2">
      <c r="A32" s="13"/>
      <c r="B32" s="13"/>
      <c r="C32" s="13"/>
      <c r="D32" s="13"/>
      <c r="E32" s="13"/>
      <c r="F32" s="13"/>
      <c r="G32" s="13"/>
    </row>
    <row r="33" spans="1:7" x14ac:dyDescent="0.2">
      <c r="A33" s="13"/>
      <c r="B33" s="13"/>
      <c r="C33" s="13"/>
      <c r="D33" s="13"/>
      <c r="E33" s="13"/>
      <c r="F33" s="13"/>
      <c r="G33" s="13"/>
    </row>
    <row r="34" spans="1:7" x14ac:dyDescent="0.2">
      <c r="A34" s="13"/>
      <c r="B34" s="13"/>
      <c r="C34" s="13"/>
      <c r="D34" s="13"/>
      <c r="E34" s="13"/>
      <c r="F34" s="13"/>
      <c r="G34" s="13"/>
    </row>
    <row r="35" spans="1:7" x14ac:dyDescent="0.2">
      <c r="A35" s="13"/>
      <c r="B35" s="13"/>
      <c r="C35" s="13"/>
      <c r="D35" s="13"/>
      <c r="E35" s="13"/>
      <c r="F35" s="13"/>
      <c r="G35" s="13"/>
    </row>
    <row r="36" spans="1:7" x14ac:dyDescent="0.2">
      <c r="A36" s="13"/>
      <c r="B36" s="13"/>
      <c r="C36" s="13"/>
      <c r="D36" s="13"/>
      <c r="E36" s="13"/>
      <c r="F36" s="13"/>
      <c r="G36" s="13"/>
    </row>
    <row r="37" spans="1:7" x14ac:dyDescent="0.2">
      <c r="A37" s="13"/>
      <c r="B37" s="13"/>
      <c r="C37" s="13"/>
      <c r="D37" s="13"/>
      <c r="E37" s="13"/>
      <c r="F37" s="13"/>
      <c r="G37" s="13"/>
    </row>
    <row r="38" spans="1:7" x14ac:dyDescent="0.2">
      <c r="A38" s="13"/>
      <c r="B38" s="13"/>
      <c r="C38" s="13"/>
      <c r="D38" s="13"/>
      <c r="E38" s="13"/>
      <c r="F38" s="13"/>
      <c r="G38" s="13"/>
    </row>
    <row r="39" spans="1:7" x14ac:dyDescent="0.2">
      <c r="A39" s="13"/>
      <c r="B39" s="13"/>
      <c r="C39" s="13"/>
      <c r="D39" s="13"/>
      <c r="E39" s="13"/>
      <c r="F39" s="13"/>
      <c r="G39" s="13"/>
    </row>
    <row r="40" spans="1:7" x14ac:dyDescent="0.2">
      <c r="A40" s="13"/>
      <c r="B40" s="13"/>
      <c r="C40" s="13"/>
      <c r="D40" s="13"/>
      <c r="E40" s="13"/>
      <c r="F40" s="13"/>
      <c r="G40" s="13"/>
    </row>
    <row r="41" spans="1:7" x14ac:dyDescent="0.2">
      <c r="A41" s="13"/>
      <c r="B41" s="13"/>
      <c r="C41" s="13"/>
      <c r="D41" s="13"/>
      <c r="E41" s="13"/>
      <c r="F41" s="13"/>
      <c r="G41" s="13"/>
    </row>
    <row r="42" spans="1:7" x14ac:dyDescent="0.2">
      <c r="A42" s="13"/>
      <c r="B42" s="13"/>
      <c r="C42" s="13"/>
      <c r="D42" s="13"/>
      <c r="E42" s="13"/>
      <c r="F42" s="13"/>
      <c r="G42" s="13"/>
    </row>
    <row r="43" spans="1:7" x14ac:dyDescent="0.2">
      <c r="A43" s="13"/>
      <c r="B43" s="13"/>
      <c r="C43" s="13"/>
      <c r="D43" s="13"/>
      <c r="E43" s="13"/>
      <c r="F43" s="13"/>
      <c r="G43" s="13"/>
    </row>
    <row r="44" spans="1:7" x14ac:dyDescent="0.2">
      <c r="A44" s="13"/>
      <c r="B44" s="13"/>
      <c r="C44" s="13"/>
      <c r="D44" s="13"/>
      <c r="E44" s="13"/>
      <c r="F44" s="13"/>
      <c r="G44" s="13"/>
    </row>
    <row r="45" spans="1:7" x14ac:dyDescent="0.2">
      <c r="A45" s="13"/>
      <c r="B45" s="13"/>
      <c r="C45" s="13"/>
      <c r="D45" s="13"/>
      <c r="E45" s="13"/>
      <c r="F45" s="13"/>
      <c r="G45" s="13"/>
    </row>
    <row r="46" spans="1:7" x14ac:dyDescent="0.2">
      <c r="A46" s="13"/>
      <c r="B46" s="13"/>
      <c r="C46" s="13"/>
      <c r="D46" s="13"/>
      <c r="E46" s="13"/>
      <c r="F46" s="13"/>
      <c r="G46" s="13"/>
    </row>
    <row r="47" spans="1:7" x14ac:dyDescent="0.2">
      <c r="A47" s="13"/>
      <c r="B47" s="13"/>
      <c r="C47" s="13"/>
      <c r="D47" s="13"/>
      <c r="E47" s="13"/>
      <c r="F47" s="13"/>
      <c r="G47" s="13"/>
    </row>
    <row r="48" spans="1:7" x14ac:dyDescent="0.2">
      <c r="A48" s="13" t="s">
        <v>456</v>
      </c>
      <c r="B48" s="13" t="s">
        <v>455</v>
      </c>
      <c r="C48" s="13"/>
      <c r="D48" s="13"/>
      <c r="E48" s="13"/>
      <c r="F48" s="13"/>
      <c r="G48" s="13"/>
    </row>
    <row r="49" spans="1:7" x14ac:dyDescent="0.2">
      <c r="A49" s="13"/>
      <c r="B49" s="13"/>
      <c r="C49" s="13"/>
      <c r="D49" s="13"/>
      <c r="E49" s="13"/>
      <c r="F49" s="13"/>
      <c r="G49" s="13"/>
    </row>
    <row r="50" spans="1:7" x14ac:dyDescent="0.2">
      <c r="A50" s="13"/>
      <c r="B50" s="13"/>
      <c r="C50" s="13"/>
      <c r="D50" s="13"/>
      <c r="E50" s="13"/>
      <c r="F50" s="13"/>
      <c r="G50" s="13"/>
    </row>
    <row r="51" spans="1:7" x14ac:dyDescent="0.2">
      <c r="A51" s="13"/>
      <c r="B51" s="13"/>
      <c r="C51" s="13"/>
      <c r="D51" s="13"/>
      <c r="E51" s="13"/>
      <c r="F51" s="13"/>
      <c r="G51" s="13"/>
    </row>
    <row r="52" spans="1:7" x14ac:dyDescent="0.2">
      <c r="A52" s="13"/>
      <c r="B52" s="13"/>
      <c r="C52" s="13"/>
      <c r="D52" s="13"/>
      <c r="E52" s="13"/>
      <c r="F52" s="13"/>
      <c r="G52" s="13"/>
    </row>
    <row r="53" spans="1:7" x14ac:dyDescent="0.2">
      <c r="A53" s="13"/>
      <c r="B53" s="13"/>
      <c r="C53" s="13"/>
      <c r="D53" s="13"/>
      <c r="E53" s="13"/>
      <c r="F53" s="13"/>
      <c r="G53" s="13"/>
    </row>
    <row r="54" spans="1:7" x14ac:dyDescent="0.2">
      <c r="A54" s="13"/>
      <c r="B54" s="13"/>
      <c r="C54" s="13"/>
      <c r="D54" s="13"/>
      <c r="E54" s="13"/>
      <c r="F54" s="13"/>
      <c r="G54" s="13"/>
    </row>
    <row r="55" spans="1:7" x14ac:dyDescent="0.2">
      <c r="A55" s="13"/>
      <c r="B55" s="13"/>
      <c r="C55" s="13"/>
      <c r="D55" s="13"/>
      <c r="E55" s="13"/>
      <c r="F55" s="13"/>
      <c r="G55" s="13"/>
    </row>
    <row r="56" spans="1:7" x14ac:dyDescent="0.2">
      <c r="A56" s="13"/>
      <c r="B56" s="13"/>
      <c r="C56" s="13"/>
      <c r="D56" s="13"/>
      <c r="E56" s="13"/>
      <c r="F56" s="13"/>
      <c r="G56" s="13"/>
    </row>
    <row r="57" spans="1:7" x14ac:dyDescent="0.2">
      <c r="A57" s="13"/>
      <c r="B57" s="13"/>
      <c r="C57" s="13"/>
      <c r="D57" s="13"/>
      <c r="E57" s="13"/>
      <c r="F57" s="13"/>
      <c r="G57" s="13"/>
    </row>
    <row r="58" spans="1:7" x14ac:dyDescent="0.2">
      <c r="A58" s="13"/>
      <c r="B58" s="13"/>
      <c r="C58" s="13"/>
      <c r="D58" s="13"/>
      <c r="E58" s="13"/>
      <c r="F58" s="13"/>
      <c r="G58" s="13"/>
    </row>
    <row r="59" spans="1:7" x14ac:dyDescent="0.2">
      <c r="A59" s="13"/>
      <c r="B59" s="13"/>
      <c r="C59" s="13"/>
      <c r="D59" s="13"/>
      <c r="E59" s="13"/>
      <c r="F59" s="13"/>
      <c r="G59" s="13"/>
    </row>
    <row r="60" spans="1:7" x14ac:dyDescent="0.2">
      <c r="A60" s="13"/>
      <c r="B60" s="13"/>
      <c r="C60" s="13"/>
      <c r="D60" s="13"/>
      <c r="E60" s="13"/>
      <c r="F60" s="13"/>
      <c r="G60" s="13"/>
    </row>
    <row r="61" spans="1:7" x14ac:dyDescent="0.2">
      <c r="A61" s="13"/>
      <c r="B61" s="13"/>
      <c r="C61" s="13"/>
      <c r="D61" s="13"/>
      <c r="E61" s="13"/>
      <c r="F61" s="13"/>
      <c r="G61" s="13"/>
    </row>
    <row r="62" spans="1:7" x14ac:dyDescent="0.2">
      <c r="A62" s="13"/>
      <c r="B62" s="13"/>
      <c r="C62" s="13"/>
      <c r="D62" s="13"/>
      <c r="E62" s="13"/>
      <c r="F62" s="13"/>
      <c r="G62" s="13"/>
    </row>
    <row r="63" spans="1:7" x14ac:dyDescent="0.2">
      <c r="A63" s="13"/>
      <c r="B63" s="13"/>
      <c r="C63" s="13"/>
      <c r="D63" s="13"/>
      <c r="E63" s="13"/>
      <c r="F63" s="13"/>
      <c r="G63" s="13"/>
    </row>
    <row r="64" spans="1:7" x14ac:dyDescent="0.2">
      <c r="A64" s="13"/>
      <c r="B64" s="13"/>
      <c r="C64" s="13"/>
      <c r="D64" s="13"/>
      <c r="E64" s="13"/>
      <c r="F64" s="13"/>
      <c r="G64" s="13"/>
    </row>
    <row r="65" spans="1:7" x14ac:dyDescent="0.2">
      <c r="A65" s="13"/>
      <c r="B65" s="13"/>
      <c r="C65" s="13"/>
      <c r="D65" s="13"/>
      <c r="E65" s="13"/>
      <c r="F65" s="13"/>
      <c r="G65" s="13"/>
    </row>
    <row r="66" spans="1:7" x14ac:dyDescent="0.2">
      <c r="A66" s="13" t="s">
        <v>457</v>
      </c>
      <c r="B66" s="13" t="s">
        <v>458</v>
      </c>
      <c r="C66" s="13"/>
      <c r="D66" s="13"/>
      <c r="E66" s="13"/>
      <c r="F66" s="13"/>
      <c r="G66" s="13"/>
    </row>
    <row r="67" spans="1:7" x14ac:dyDescent="0.2">
      <c r="A67" s="13"/>
      <c r="B67" s="13"/>
      <c r="C67" s="13"/>
      <c r="D67" s="13"/>
      <c r="E67" s="13"/>
      <c r="F67" s="13"/>
      <c r="G67" s="13"/>
    </row>
    <row r="68" spans="1:7" x14ac:dyDescent="0.2">
      <c r="A68" s="13"/>
      <c r="B68" s="13"/>
      <c r="C68" s="13"/>
      <c r="D68" s="13"/>
      <c r="E68" s="13"/>
      <c r="F68" s="13"/>
      <c r="G68" s="13"/>
    </row>
    <row r="69" spans="1:7" x14ac:dyDescent="0.2">
      <c r="A69" s="13"/>
      <c r="B69" s="13"/>
      <c r="C69" s="13"/>
      <c r="D69" s="13"/>
      <c r="E69" s="13"/>
      <c r="F69" s="13"/>
      <c r="G69" s="13"/>
    </row>
    <row r="70" spans="1:7" x14ac:dyDescent="0.2">
      <c r="A70" s="13"/>
      <c r="B70" s="13"/>
      <c r="C70" s="13"/>
      <c r="D70" s="13"/>
      <c r="E70" s="13"/>
      <c r="F70" s="13"/>
      <c r="G70" s="13"/>
    </row>
    <row r="71" spans="1:7" x14ac:dyDescent="0.2">
      <c r="A71" s="13"/>
      <c r="B71" s="13"/>
      <c r="C71" s="13"/>
      <c r="D71" s="13"/>
      <c r="E71" s="13"/>
      <c r="F71" s="13"/>
      <c r="G71" s="13"/>
    </row>
    <row r="72" spans="1:7" x14ac:dyDescent="0.2">
      <c r="A72" s="13"/>
      <c r="B72" s="13"/>
      <c r="C72" s="13"/>
      <c r="D72" s="13"/>
      <c r="E72" s="13"/>
      <c r="F72" s="13"/>
      <c r="G72" s="13"/>
    </row>
    <row r="73" spans="1:7" x14ac:dyDescent="0.2">
      <c r="A73" s="13"/>
      <c r="B73" s="13"/>
      <c r="C73" s="13"/>
      <c r="D73" s="13"/>
      <c r="E73" s="13"/>
      <c r="F73" s="13"/>
      <c r="G73" s="13"/>
    </row>
    <row r="74" spans="1:7" x14ac:dyDescent="0.2">
      <c r="A74" s="13"/>
      <c r="B74" s="13"/>
      <c r="C74" s="13"/>
      <c r="D74" s="13"/>
      <c r="E74" s="13"/>
      <c r="F74" s="13"/>
      <c r="G74" s="13"/>
    </row>
    <row r="75" spans="1:7" x14ac:dyDescent="0.2">
      <c r="A75" s="13"/>
      <c r="B75" s="13"/>
      <c r="C75" s="13"/>
      <c r="D75" s="13"/>
      <c r="E75" s="13"/>
      <c r="F75" s="13"/>
      <c r="G75" s="13"/>
    </row>
    <row r="76" spans="1:7" x14ac:dyDescent="0.2">
      <c r="A76" s="13"/>
      <c r="B76" s="13"/>
      <c r="C76" s="13"/>
      <c r="D76" s="13"/>
      <c r="E76" s="13"/>
      <c r="F76" s="13"/>
      <c r="G76" s="13"/>
    </row>
    <row r="77" spans="1:7" x14ac:dyDescent="0.2">
      <c r="A77" s="13"/>
      <c r="B77" s="13"/>
      <c r="C77" s="13"/>
      <c r="D77" s="13"/>
      <c r="E77" s="13"/>
      <c r="F77" s="13"/>
      <c r="G77" s="13"/>
    </row>
    <row r="78" spans="1:7" x14ac:dyDescent="0.2">
      <c r="A78" s="13"/>
      <c r="B78" s="13"/>
      <c r="C78" s="13"/>
      <c r="D78" s="13"/>
      <c r="E78" s="13"/>
      <c r="F78" s="13"/>
      <c r="G78" s="13"/>
    </row>
    <row r="79" spans="1:7" x14ac:dyDescent="0.2">
      <c r="A79" s="13"/>
      <c r="B79" s="13"/>
      <c r="C79" s="13"/>
      <c r="D79" s="13"/>
      <c r="E79" s="13"/>
      <c r="F79" s="13"/>
      <c r="G79" s="13"/>
    </row>
    <row r="80" spans="1:7" x14ac:dyDescent="0.2">
      <c r="A80" s="13"/>
      <c r="B80" s="13"/>
      <c r="C80" s="13"/>
      <c r="D80" s="13"/>
      <c r="E80" s="13"/>
      <c r="F80" s="13"/>
      <c r="G80" s="13"/>
    </row>
    <row r="81" spans="1:7" x14ac:dyDescent="0.2">
      <c r="A81" s="13"/>
      <c r="B81" s="13"/>
      <c r="C81" s="13"/>
      <c r="D81" s="13"/>
      <c r="E81" s="13"/>
      <c r="F81" s="13"/>
      <c r="G81" s="13"/>
    </row>
    <row r="82" spans="1:7" x14ac:dyDescent="0.2">
      <c r="A82" s="13" t="s">
        <v>459</v>
      </c>
      <c r="B82" s="13" t="s">
        <v>460</v>
      </c>
      <c r="C82" s="13"/>
      <c r="D82" s="13"/>
      <c r="E82" s="13"/>
      <c r="F82" s="13"/>
      <c r="G82" s="13"/>
    </row>
    <row r="83" spans="1:7" x14ac:dyDescent="0.2">
      <c r="A83" s="13"/>
      <c r="B83" t="s">
        <v>616</v>
      </c>
      <c r="E83" s="13"/>
      <c r="F83" s="13"/>
      <c r="G83" s="13"/>
    </row>
    <row r="84" spans="1:7" x14ac:dyDescent="0.2">
      <c r="A84" s="13"/>
      <c r="B84" s="13"/>
      <c r="C84" s="13"/>
      <c r="D84" s="13"/>
      <c r="E84" s="13"/>
      <c r="F84" s="13"/>
      <c r="G84" s="13"/>
    </row>
    <row r="85" spans="1:7" x14ac:dyDescent="0.2">
      <c r="A85" s="13"/>
      <c r="B85" s="13"/>
      <c r="C85" s="13"/>
      <c r="D85" s="13"/>
      <c r="E85" s="13"/>
      <c r="F85" s="13"/>
      <c r="G85" s="13"/>
    </row>
    <row r="86" spans="1:7" x14ac:dyDescent="0.2">
      <c r="A86" s="13"/>
      <c r="B86" s="13"/>
      <c r="C86" s="13"/>
      <c r="D86" s="13"/>
      <c r="E86" s="13"/>
      <c r="F86" s="13"/>
      <c r="G86" s="13"/>
    </row>
    <row r="87" spans="1:7" x14ac:dyDescent="0.2">
      <c r="A87" s="13"/>
      <c r="B87" s="13"/>
      <c r="C87" s="13"/>
      <c r="D87" s="13"/>
      <c r="E87" s="13"/>
      <c r="F87" s="13"/>
      <c r="G87" s="13"/>
    </row>
    <row r="88" spans="1:7" x14ac:dyDescent="0.2">
      <c r="A88" s="13"/>
      <c r="B88" s="13"/>
      <c r="C88" s="13"/>
      <c r="D88" s="13"/>
      <c r="E88" s="13"/>
      <c r="F88" s="13"/>
      <c r="G88" s="13"/>
    </row>
    <row r="89" spans="1:7" x14ac:dyDescent="0.2">
      <c r="A89" s="13"/>
      <c r="B89" s="13"/>
      <c r="C89" s="13"/>
      <c r="D89" s="13"/>
      <c r="E89" s="13"/>
      <c r="F89" s="13"/>
      <c r="G89" s="13"/>
    </row>
    <row r="90" spans="1:7" x14ac:dyDescent="0.2">
      <c r="A90" s="13"/>
      <c r="B90" s="13"/>
      <c r="C90" s="13"/>
      <c r="D90" s="13"/>
      <c r="E90" s="13"/>
      <c r="F90" s="13"/>
      <c r="G90" s="13"/>
    </row>
    <row r="91" spans="1:7" x14ac:dyDescent="0.2">
      <c r="A91" s="13"/>
      <c r="B91" s="13"/>
      <c r="C91" s="13"/>
      <c r="D91" s="13"/>
      <c r="E91" s="13"/>
      <c r="F91" s="13"/>
      <c r="G91" s="13"/>
    </row>
    <row r="92" spans="1:7" x14ac:dyDescent="0.2">
      <c r="A92" s="13"/>
      <c r="B92" s="13"/>
      <c r="C92" s="13"/>
      <c r="D92" s="13"/>
      <c r="E92" s="13"/>
      <c r="F92" s="13"/>
      <c r="G92" s="13"/>
    </row>
    <row r="93" spans="1:7" x14ac:dyDescent="0.2">
      <c r="A93" s="13"/>
      <c r="B93" s="13"/>
      <c r="C93" s="13"/>
      <c r="D93" s="13"/>
      <c r="E93" s="13"/>
      <c r="F93" s="13"/>
      <c r="G93" s="13"/>
    </row>
    <row r="94" spans="1:7" x14ac:dyDescent="0.2">
      <c r="A94" s="13"/>
      <c r="B94" s="13"/>
      <c r="C94" s="13"/>
      <c r="D94" s="13"/>
      <c r="E94" s="13"/>
      <c r="F94" s="13"/>
      <c r="G94" s="13"/>
    </row>
    <row r="95" spans="1:7" x14ac:dyDescent="0.2">
      <c r="A95" s="13"/>
      <c r="B95" s="13"/>
      <c r="C95" s="13"/>
      <c r="D95" s="13"/>
      <c r="E95" s="13"/>
      <c r="F95" s="13"/>
      <c r="G95" s="13"/>
    </row>
    <row r="96" spans="1:7" x14ac:dyDescent="0.2">
      <c r="A96" s="13"/>
      <c r="B96" s="13"/>
      <c r="C96" s="13"/>
      <c r="D96" s="13"/>
      <c r="E96" s="13"/>
      <c r="F96" s="13"/>
      <c r="G96" s="13"/>
    </row>
    <row r="97" spans="1:7" x14ac:dyDescent="0.2">
      <c r="A97" s="13"/>
      <c r="B97" s="13"/>
      <c r="C97" s="13"/>
      <c r="D97" s="13"/>
      <c r="E97" s="13"/>
      <c r="F97" s="13"/>
      <c r="G97" s="13"/>
    </row>
  </sheetData>
  <mergeCells count="4">
    <mergeCell ref="A1:G2"/>
    <mergeCell ref="A4:G4"/>
    <mergeCell ref="B6:G6"/>
    <mergeCell ref="B13:G13"/>
  </mergeCells>
  <printOptions headings="1" gridLines="1"/>
  <pageMargins left="0.7" right="0.7" top="0.75" bottom="0.75" header="0.3" footer="0.3"/>
  <pageSetup paperSize="9"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31166-38DF-5F4C-8872-D39FD69C86D1}">
  <sheetPr codeName="Foglio10"/>
  <dimension ref="A1:G100"/>
  <sheetViews>
    <sheetView topLeftCell="A29" zoomScale="110" zoomScaleNormal="110" workbookViewId="0">
      <selection activeCell="K31" sqref="K31"/>
    </sheetView>
  </sheetViews>
  <sheetFormatPr baseColWidth="10" defaultColWidth="11" defaultRowHeight="16" x14ac:dyDescent="0.2"/>
  <cols>
    <col min="1" max="1" width="2.5" customWidth="1"/>
    <col min="2" max="2" width="23.83203125" customWidth="1"/>
    <col min="3" max="3" width="21.33203125" customWidth="1"/>
    <col min="4" max="4" width="19.6640625" customWidth="1"/>
  </cols>
  <sheetData>
    <row r="1" spans="1:7" x14ac:dyDescent="0.2">
      <c r="A1" s="93" t="s">
        <v>615</v>
      </c>
      <c r="B1" s="93"/>
      <c r="C1" s="93"/>
      <c r="D1" s="93"/>
      <c r="E1" s="93"/>
      <c r="F1" s="13"/>
      <c r="G1" s="13"/>
    </row>
    <row r="2" spans="1:7" x14ac:dyDescent="0.2">
      <c r="A2" s="13"/>
      <c r="B2" s="13"/>
      <c r="C2" s="13"/>
      <c r="D2" s="13"/>
      <c r="E2" s="13"/>
      <c r="F2" s="13"/>
      <c r="G2" s="13"/>
    </row>
    <row r="3" spans="1:7" x14ac:dyDescent="0.2">
      <c r="A3" s="13"/>
      <c r="B3" s="13" t="s">
        <v>384</v>
      </c>
      <c r="C3" s="92"/>
      <c r="D3" s="92"/>
      <c r="E3" s="92"/>
      <c r="F3" s="13"/>
      <c r="G3" s="13"/>
    </row>
    <row r="4" spans="1:7" x14ac:dyDescent="0.2">
      <c r="A4" s="13"/>
      <c r="B4" s="13" t="s">
        <v>389</v>
      </c>
      <c r="C4" s="92"/>
      <c r="D4" s="92"/>
      <c r="E4" s="92"/>
      <c r="F4" s="13"/>
      <c r="G4" s="13"/>
    </row>
    <row r="5" spans="1:7" x14ac:dyDescent="0.2">
      <c r="A5" s="13"/>
      <c r="B5" s="13" t="s">
        <v>390</v>
      </c>
      <c r="C5" s="92"/>
      <c r="D5" s="92"/>
      <c r="E5" s="92"/>
      <c r="F5" s="13"/>
      <c r="G5" s="13"/>
    </row>
    <row r="6" spans="1:7" x14ac:dyDescent="0.2">
      <c r="A6" s="13"/>
      <c r="B6" s="13" t="s">
        <v>388</v>
      </c>
      <c r="C6" s="92"/>
      <c r="D6" s="92"/>
      <c r="E6" s="92"/>
      <c r="F6" s="13"/>
      <c r="G6" s="13"/>
    </row>
    <row r="7" spans="1:7" x14ac:dyDescent="0.2">
      <c r="A7" s="13"/>
      <c r="B7" s="13"/>
      <c r="C7" s="13"/>
      <c r="D7" s="13"/>
      <c r="E7" s="13"/>
      <c r="F7" s="13"/>
      <c r="G7" s="13"/>
    </row>
    <row r="8" spans="1:7" x14ac:dyDescent="0.2">
      <c r="A8" s="13"/>
      <c r="B8" s="94" t="s">
        <v>524</v>
      </c>
      <c r="C8" s="94"/>
      <c r="D8" s="40"/>
      <c r="E8" s="13"/>
      <c r="F8" s="13"/>
      <c r="G8" s="13"/>
    </row>
    <row r="9" spans="1:7" x14ac:dyDescent="0.2">
      <c r="A9" s="13"/>
      <c r="B9" s="94" t="s">
        <v>525</v>
      </c>
      <c r="C9" s="94"/>
      <c r="D9" s="40"/>
      <c r="E9" s="13"/>
      <c r="F9" s="13"/>
      <c r="G9" s="13"/>
    </row>
    <row r="10" spans="1:7" x14ac:dyDescent="0.2">
      <c r="A10" s="13"/>
      <c r="B10" s="94" t="s">
        <v>526</v>
      </c>
      <c r="C10" s="94"/>
      <c r="D10" s="40"/>
      <c r="E10" s="13"/>
      <c r="F10" s="13"/>
      <c r="G10" s="13"/>
    </row>
    <row r="11" spans="1:7" x14ac:dyDescent="0.2">
      <c r="A11" s="13"/>
      <c r="B11" s="94" t="s">
        <v>527</v>
      </c>
      <c r="C11" s="94"/>
      <c r="D11" s="40"/>
      <c r="E11" s="13"/>
      <c r="F11" s="13"/>
      <c r="G11" s="13"/>
    </row>
    <row r="12" spans="1:7" x14ac:dyDescent="0.2">
      <c r="A12" s="13"/>
      <c r="B12" s="13"/>
      <c r="C12" s="13"/>
      <c r="D12" s="13"/>
      <c r="E12" s="13"/>
      <c r="F12" s="13"/>
      <c r="G12" s="13"/>
    </row>
    <row r="13" spans="1:7" x14ac:dyDescent="0.2">
      <c r="A13" s="13"/>
      <c r="B13" s="13"/>
      <c r="C13" s="13"/>
      <c r="D13" s="13"/>
      <c r="E13" s="13"/>
      <c r="F13" s="13"/>
      <c r="G13" s="13"/>
    </row>
    <row r="14" spans="1:7" x14ac:dyDescent="0.2">
      <c r="A14" s="91" t="s">
        <v>391</v>
      </c>
      <c r="B14" s="91"/>
      <c r="C14" s="91"/>
      <c r="D14" s="91"/>
      <c r="E14" s="91"/>
      <c r="F14" s="13"/>
      <c r="G14" s="13"/>
    </row>
    <row r="15" spans="1:7" x14ac:dyDescent="0.2">
      <c r="A15" s="13"/>
      <c r="B15" s="13"/>
      <c r="C15" s="13"/>
      <c r="D15" s="13"/>
      <c r="E15" s="13"/>
      <c r="F15" s="13"/>
      <c r="G15" s="13"/>
    </row>
    <row r="16" spans="1:7" x14ac:dyDescent="0.2">
      <c r="A16" s="13"/>
      <c r="B16" s="39" t="s">
        <v>385</v>
      </c>
      <c r="C16" s="39" t="s">
        <v>386</v>
      </c>
      <c r="D16" s="39" t="s">
        <v>387</v>
      </c>
      <c r="E16" s="13"/>
      <c r="F16" s="13"/>
      <c r="G16" s="13"/>
    </row>
    <row r="17" spans="1:7" x14ac:dyDescent="0.2">
      <c r="A17" s="13"/>
      <c r="B17" s="56"/>
      <c r="C17" s="56"/>
      <c r="D17" s="56"/>
      <c r="E17" s="13"/>
      <c r="F17" s="13"/>
      <c r="G17" s="13"/>
    </row>
    <row r="18" spans="1:7" x14ac:dyDescent="0.2">
      <c r="A18" s="13"/>
      <c r="B18" s="56"/>
      <c r="C18" s="56"/>
      <c r="D18" s="56"/>
      <c r="E18" s="13"/>
      <c r="F18" s="13"/>
      <c r="G18" s="13"/>
    </row>
    <row r="19" spans="1:7" x14ac:dyDescent="0.2">
      <c r="A19" s="13"/>
      <c r="B19" s="56"/>
      <c r="C19" s="56"/>
      <c r="D19" s="56"/>
      <c r="E19" s="13"/>
      <c r="F19" s="13"/>
      <c r="G19" s="13"/>
    </row>
    <row r="20" spans="1:7" x14ac:dyDescent="0.2">
      <c r="A20" s="13"/>
      <c r="B20" s="56"/>
      <c r="C20" s="56"/>
      <c r="D20" s="56"/>
      <c r="E20" s="13"/>
      <c r="F20" s="13"/>
      <c r="G20" s="13"/>
    </row>
    <row r="21" spans="1:7" x14ac:dyDescent="0.2">
      <c r="A21" s="13"/>
      <c r="B21" s="56"/>
      <c r="C21" s="56"/>
      <c r="D21" s="56"/>
      <c r="E21" s="13"/>
      <c r="F21" s="13"/>
      <c r="G21" s="13"/>
    </row>
    <row r="22" spans="1:7" x14ac:dyDescent="0.2">
      <c r="A22" s="13"/>
      <c r="B22" s="56"/>
      <c r="C22" s="56"/>
      <c r="D22" s="56"/>
      <c r="E22" s="13"/>
      <c r="F22" s="13"/>
      <c r="G22" s="13"/>
    </row>
    <row r="23" spans="1:7" x14ac:dyDescent="0.2">
      <c r="A23" s="13"/>
      <c r="B23" s="56"/>
      <c r="C23" s="56"/>
      <c r="D23" s="56"/>
      <c r="E23" s="13"/>
      <c r="F23" s="13"/>
      <c r="G23" s="13"/>
    </row>
    <row r="24" spans="1:7" x14ac:dyDescent="0.2">
      <c r="A24" s="13"/>
      <c r="B24" s="56"/>
      <c r="C24" s="56"/>
      <c r="D24" s="56"/>
      <c r="E24" s="13"/>
      <c r="F24" s="13"/>
      <c r="G24" s="13"/>
    </row>
    <row r="25" spans="1:7" x14ac:dyDescent="0.2">
      <c r="A25" s="13"/>
      <c r="B25" s="56"/>
      <c r="C25" s="56"/>
      <c r="D25" s="56"/>
      <c r="E25" s="13"/>
      <c r="F25" s="13"/>
      <c r="G25" s="13"/>
    </row>
    <row r="26" spans="1:7" x14ac:dyDescent="0.2">
      <c r="A26" s="13"/>
      <c r="B26" s="56"/>
      <c r="C26" s="56"/>
      <c r="D26" s="56"/>
      <c r="E26" s="13"/>
      <c r="F26" s="13"/>
      <c r="G26" s="13"/>
    </row>
    <row r="27" spans="1:7" x14ac:dyDescent="0.2">
      <c r="A27" s="13"/>
      <c r="B27" s="56"/>
      <c r="C27" s="56"/>
      <c r="D27" s="56"/>
      <c r="E27" s="13"/>
      <c r="F27" s="13"/>
      <c r="G27" s="13"/>
    </row>
    <row r="28" spans="1:7" x14ac:dyDescent="0.2">
      <c r="A28" s="13"/>
      <c r="B28" s="56"/>
      <c r="C28" s="56"/>
      <c r="D28" s="56"/>
      <c r="E28" s="13"/>
      <c r="F28" s="13"/>
      <c r="G28" s="13"/>
    </row>
    <row r="29" spans="1:7" x14ac:dyDescent="0.2">
      <c r="A29" s="13"/>
      <c r="B29" s="56"/>
      <c r="C29" s="56"/>
      <c r="D29" s="56"/>
      <c r="E29" s="13"/>
      <c r="F29" s="13"/>
      <c r="G29" s="13"/>
    </row>
    <row r="30" spans="1:7" x14ac:dyDescent="0.2">
      <c r="A30" s="13"/>
      <c r="B30" s="56"/>
      <c r="C30" s="56"/>
      <c r="D30" s="56"/>
      <c r="E30" s="13"/>
      <c r="F30" s="13"/>
      <c r="G30" s="13"/>
    </row>
    <row r="31" spans="1:7" x14ac:dyDescent="0.2">
      <c r="A31" s="13"/>
      <c r="B31" s="13"/>
      <c r="C31" s="13"/>
      <c r="D31" s="13"/>
      <c r="E31" s="13"/>
      <c r="F31" s="13"/>
      <c r="G31" s="13"/>
    </row>
    <row r="32" spans="1:7" x14ac:dyDescent="0.2">
      <c r="A32" s="13"/>
      <c r="B32" s="13"/>
      <c r="C32" s="13"/>
      <c r="D32" s="13"/>
      <c r="E32" s="13"/>
      <c r="F32" s="13"/>
      <c r="G32" s="13"/>
    </row>
    <row r="33" spans="1:7" x14ac:dyDescent="0.2">
      <c r="A33" s="13"/>
      <c r="B33" s="13"/>
      <c r="C33" s="13"/>
      <c r="D33" s="13"/>
      <c r="E33" s="13"/>
      <c r="F33" s="13"/>
      <c r="G33" s="13"/>
    </row>
    <row r="34" spans="1:7" x14ac:dyDescent="0.2">
      <c r="A34" s="13"/>
      <c r="B34" s="13"/>
      <c r="C34" s="13"/>
      <c r="D34" s="13"/>
      <c r="E34" s="13"/>
      <c r="F34" s="13"/>
      <c r="G34" s="13"/>
    </row>
    <row r="35" spans="1:7" x14ac:dyDescent="0.2">
      <c r="A35" s="13"/>
      <c r="B35" s="13"/>
      <c r="C35" s="13"/>
      <c r="D35" s="13"/>
      <c r="E35" s="13"/>
      <c r="F35" s="13"/>
      <c r="G35" s="13"/>
    </row>
    <row r="36" spans="1:7" x14ac:dyDescent="0.2">
      <c r="A36" s="13"/>
      <c r="B36" s="13"/>
      <c r="C36" s="13"/>
      <c r="D36" s="13"/>
      <c r="E36" s="13"/>
      <c r="F36" s="13"/>
      <c r="G36" s="13"/>
    </row>
    <row r="37" spans="1:7" x14ac:dyDescent="0.2">
      <c r="A37" s="13"/>
      <c r="B37" s="13"/>
      <c r="C37" s="13"/>
      <c r="D37" s="13"/>
      <c r="E37" s="13"/>
      <c r="F37" s="13"/>
      <c r="G37" s="13"/>
    </row>
    <row r="38" spans="1:7" x14ac:dyDescent="0.2">
      <c r="A38" s="13"/>
      <c r="B38" s="41" t="s">
        <v>392</v>
      </c>
      <c r="C38" s="92"/>
      <c r="D38" s="92"/>
      <c r="E38" s="13"/>
      <c r="F38" s="13"/>
      <c r="G38" s="13"/>
    </row>
    <row r="39" spans="1:7" x14ac:dyDescent="0.2">
      <c r="A39" s="13"/>
      <c r="B39" s="13"/>
      <c r="C39" s="13"/>
      <c r="D39" s="13"/>
      <c r="E39" s="13"/>
      <c r="F39" s="13"/>
      <c r="G39" s="13"/>
    </row>
    <row r="40" spans="1:7" x14ac:dyDescent="0.2">
      <c r="A40" s="13"/>
      <c r="B40" s="13"/>
      <c r="C40" s="13"/>
      <c r="D40" s="13"/>
      <c r="E40" s="13"/>
      <c r="F40" s="13"/>
      <c r="G40" s="13"/>
    </row>
    <row r="41" spans="1:7" x14ac:dyDescent="0.2">
      <c r="A41" s="13"/>
      <c r="B41" s="13"/>
      <c r="C41" s="13"/>
      <c r="D41" s="13"/>
      <c r="E41" s="13"/>
      <c r="F41" s="13"/>
      <c r="G41" s="13"/>
    </row>
    <row r="42" spans="1:7" x14ac:dyDescent="0.2">
      <c r="A42" s="13"/>
      <c r="B42" s="13"/>
      <c r="C42" s="13"/>
      <c r="D42" s="13"/>
      <c r="E42" s="13"/>
      <c r="F42" s="13"/>
      <c r="G42" s="13"/>
    </row>
    <row r="43" spans="1:7" x14ac:dyDescent="0.2">
      <c r="A43" s="13"/>
      <c r="B43" s="13"/>
      <c r="C43" s="13"/>
      <c r="D43" s="13"/>
      <c r="E43" s="13"/>
      <c r="F43" s="13"/>
      <c r="G43" s="13"/>
    </row>
    <row r="44" spans="1:7" x14ac:dyDescent="0.2">
      <c r="A44" s="13"/>
      <c r="B44" s="13"/>
      <c r="C44" s="13"/>
      <c r="D44" s="13"/>
      <c r="E44" s="13"/>
      <c r="F44" s="13"/>
      <c r="G44" s="13"/>
    </row>
    <row r="45" spans="1:7" x14ac:dyDescent="0.2">
      <c r="A45" s="13"/>
      <c r="B45" s="13"/>
      <c r="C45" s="13"/>
      <c r="D45" s="13"/>
      <c r="E45" s="13"/>
      <c r="F45" s="13"/>
      <c r="G45" s="13"/>
    </row>
    <row r="46" spans="1:7" x14ac:dyDescent="0.2">
      <c r="A46" s="13"/>
      <c r="B46" s="13"/>
      <c r="C46" s="13"/>
      <c r="D46" s="13"/>
      <c r="E46" s="13"/>
      <c r="F46" s="13"/>
      <c r="G46" s="13"/>
    </row>
    <row r="47" spans="1:7" x14ac:dyDescent="0.2">
      <c r="A47" s="13"/>
      <c r="B47" s="13"/>
      <c r="C47" s="13"/>
      <c r="D47" s="13"/>
      <c r="E47" s="13"/>
      <c r="F47" s="13"/>
      <c r="G47" s="13"/>
    </row>
    <row r="48" spans="1:7" x14ac:dyDescent="0.2">
      <c r="A48" s="13"/>
      <c r="B48" s="13"/>
      <c r="C48" s="13"/>
      <c r="D48" s="13"/>
      <c r="E48" s="13"/>
      <c r="F48" s="13"/>
      <c r="G48" s="13"/>
    </row>
    <row r="49" spans="1:7" x14ac:dyDescent="0.2">
      <c r="A49" s="13"/>
      <c r="B49" s="13"/>
      <c r="C49" s="13"/>
      <c r="D49" s="13"/>
      <c r="E49" s="13"/>
      <c r="F49" s="13"/>
      <c r="G49" s="13"/>
    </row>
    <row r="50" spans="1:7" x14ac:dyDescent="0.2">
      <c r="A50" s="13"/>
      <c r="B50" s="13"/>
      <c r="C50" s="13"/>
      <c r="D50" s="13"/>
      <c r="E50" s="13"/>
      <c r="F50" s="13"/>
      <c r="G50" s="13"/>
    </row>
    <row r="51" spans="1:7" x14ac:dyDescent="0.2">
      <c r="A51" s="13"/>
      <c r="B51" s="13"/>
      <c r="C51" s="13"/>
      <c r="D51" s="13"/>
      <c r="E51" s="13"/>
      <c r="F51" s="13"/>
      <c r="G51" s="13"/>
    </row>
    <row r="52" spans="1:7" x14ac:dyDescent="0.2">
      <c r="A52" s="13"/>
      <c r="B52" s="13"/>
      <c r="C52" s="13"/>
      <c r="D52" s="13"/>
      <c r="E52" s="13"/>
      <c r="F52" s="13"/>
      <c r="G52" s="13"/>
    </row>
    <row r="53" spans="1:7" x14ac:dyDescent="0.2">
      <c r="A53" s="13"/>
      <c r="B53" s="13"/>
      <c r="C53" s="13"/>
      <c r="D53" s="13"/>
      <c r="E53" s="13"/>
      <c r="F53" s="13"/>
      <c r="G53" s="13"/>
    </row>
    <row r="54" spans="1:7" x14ac:dyDescent="0.2">
      <c r="A54" s="13"/>
      <c r="B54" s="13"/>
      <c r="C54" s="13"/>
      <c r="D54" s="13"/>
      <c r="E54" s="13"/>
      <c r="F54" s="13"/>
      <c r="G54" s="13"/>
    </row>
    <row r="55" spans="1:7" x14ac:dyDescent="0.2">
      <c r="A55" s="13"/>
      <c r="B55" s="13"/>
      <c r="C55" s="13"/>
      <c r="D55" s="13"/>
      <c r="E55" s="13"/>
      <c r="F55" s="13"/>
      <c r="G55" s="13"/>
    </row>
    <row r="56" spans="1:7" x14ac:dyDescent="0.2">
      <c r="A56" s="13"/>
      <c r="B56" s="13"/>
      <c r="C56" s="13"/>
      <c r="D56" s="13"/>
      <c r="E56" s="13"/>
      <c r="F56" s="13"/>
      <c r="G56" s="13"/>
    </row>
    <row r="57" spans="1:7" x14ac:dyDescent="0.2">
      <c r="A57" s="13"/>
      <c r="B57" s="13"/>
      <c r="C57" s="13"/>
      <c r="D57" s="13"/>
      <c r="E57" s="13"/>
      <c r="F57" s="13"/>
      <c r="G57" s="13"/>
    </row>
    <row r="58" spans="1:7" x14ac:dyDescent="0.2">
      <c r="A58" s="13"/>
      <c r="B58" s="13"/>
      <c r="C58" s="13"/>
      <c r="D58" s="13"/>
      <c r="E58" s="13"/>
      <c r="F58" s="13"/>
      <c r="G58" s="13"/>
    </row>
    <row r="59" spans="1:7" x14ac:dyDescent="0.2">
      <c r="A59" s="13"/>
      <c r="B59" s="13"/>
      <c r="C59" s="13"/>
      <c r="D59" s="13"/>
      <c r="E59" s="13"/>
      <c r="F59" s="13"/>
      <c r="G59" s="13"/>
    </row>
    <row r="60" spans="1:7" x14ac:dyDescent="0.2">
      <c r="A60" s="13"/>
      <c r="B60" s="13"/>
      <c r="C60" s="13"/>
      <c r="D60" s="13"/>
      <c r="E60" s="13"/>
      <c r="F60" s="13"/>
      <c r="G60" s="13"/>
    </row>
    <row r="61" spans="1:7" x14ac:dyDescent="0.2">
      <c r="A61" s="13"/>
      <c r="B61" s="13"/>
      <c r="C61" s="13"/>
      <c r="D61" s="13"/>
      <c r="E61" s="13"/>
      <c r="F61" s="13"/>
      <c r="G61" s="13"/>
    </row>
    <row r="62" spans="1:7" x14ac:dyDescent="0.2">
      <c r="A62" s="13"/>
      <c r="B62" s="13"/>
      <c r="C62" s="13"/>
      <c r="D62" s="13"/>
      <c r="E62" s="13"/>
      <c r="F62" s="13"/>
      <c r="G62" s="13"/>
    </row>
    <row r="63" spans="1:7" x14ac:dyDescent="0.2">
      <c r="A63" s="13"/>
      <c r="B63" s="13"/>
      <c r="C63" s="13"/>
      <c r="D63" s="13"/>
      <c r="E63" s="13"/>
      <c r="F63" s="13"/>
      <c r="G63" s="13"/>
    </row>
    <row r="64" spans="1:7" x14ac:dyDescent="0.2">
      <c r="A64" s="13"/>
      <c r="B64" s="13"/>
      <c r="C64" s="13"/>
      <c r="D64" s="13"/>
      <c r="E64" s="13"/>
      <c r="F64" s="13"/>
      <c r="G64" s="13"/>
    </row>
    <row r="65" spans="1:7" x14ac:dyDescent="0.2">
      <c r="A65" s="13"/>
      <c r="B65" s="13"/>
      <c r="C65" s="13"/>
      <c r="D65" s="13"/>
      <c r="E65" s="13"/>
      <c r="F65" s="13"/>
      <c r="G65" s="13"/>
    </row>
    <row r="66" spans="1:7" x14ac:dyDescent="0.2">
      <c r="A66" s="13"/>
      <c r="B66" s="13"/>
      <c r="C66" s="13"/>
      <c r="D66" s="13"/>
      <c r="E66" s="13"/>
      <c r="F66" s="13"/>
      <c r="G66" s="13"/>
    </row>
    <row r="67" spans="1:7" x14ac:dyDescent="0.2">
      <c r="A67" s="13"/>
      <c r="B67" s="13"/>
      <c r="C67" s="13"/>
      <c r="D67" s="13"/>
      <c r="E67" s="13"/>
      <c r="F67" s="13"/>
      <c r="G67" s="13"/>
    </row>
    <row r="68" spans="1:7" x14ac:dyDescent="0.2">
      <c r="A68" s="13"/>
      <c r="B68" s="13"/>
      <c r="C68" s="13"/>
      <c r="D68" s="13"/>
      <c r="E68" s="13"/>
      <c r="F68" s="13"/>
      <c r="G68" s="13"/>
    </row>
    <row r="69" spans="1:7" x14ac:dyDescent="0.2">
      <c r="A69" s="13"/>
      <c r="B69" s="13"/>
      <c r="C69" s="13"/>
      <c r="D69" s="13"/>
      <c r="E69" s="13"/>
      <c r="F69" s="13"/>
      <c r="G69" s="13"/>
    </row>
    <row r="70" spans="1:7" x14ac:dyDescent="0.2">
      <c r="A70" s="13"/>
      <c r="B70" s="13"/>
      <c r="C70" s="13"/>
      <c r="D70" s="13"/>
      <c r="E70" s="13"/>
      <c r="F70" s="13"/>
      <c r="G70" s="13"/>
    </row>
    <row r="71" spans="1:7" x14ac:dyDescent="0.2">
      <c r="A71" s="13"/>
      <c r="B71" s="13"/>
      <c r="C71" s="13"/>
      <c r="D71" s="13"/>
      <c r="E71" s="13"/>
      <c r="F71" s="13"/>
      <c r="G71" s="13"/>
    </row>
    <row r="72" spans="1:7" x14ac:dyDescent="0.2">
      <c r="A72" s="13"/>
      <c r="B72" s="13"/>
      <c r="C72" s="13"/>
      <c r="D72" s="13"/>
      <c r="E72" s="13"/>
      <c r="F72" s="13"/>
      <c r="G72" s="13"/>
    </row>
    <row r="73" spans="1:7" x14ac:dyDescent="0.2">
      <c r="A73" s="13"/>
      <c r="B73" s="13"/>
      <c r="C73" s="13"/>
      <c r="D73" s="13"/>
      <c r="E73" s="13"/>
      <c r="F73" s="13"/>
      <c r="G73" s="13"/>
    </row>
    <row r="74" spans="1:7" x14ac:dyDescent="0.2">
      <c r="A74" s="13"/>
      <c r="B74" s="13"/>
      <c r="C74" s="13"/>
      <c r="D74" s="13"/>
      <c r="E74" s="13"/>
      <c r="F74" s="13"/>
      <c r="G74" s="13"/>
    </row>
    <row r="75" spans="1:7" x14ac:dyDescent="0.2">
      <c r="A75" s="13"/>
      <c r="B75" s="13"/>
      <c r="C75" s="13"/>
      <c r="D75" s="13"/>
      <c r="E75" s="13"/>
      <c r="F75" s="13"/>
      <c r="G75" s="13"/>
    </row>
    <row r="76" spans="1:7" x14ac:dyDescent="0.2">
      <c r="A76" s="13"/>
      <c r="B76" s="13"/>
      <c r="C76" s="13"/>
      <c r="D76" s="13"/>
      <c r="E76" s="13"/>
      <c r="F76" s="13"/>
      <c r="G76" s="13"/>
    </row>
    <row r="77" spans="1:7" x14ac:dyDescent="0.2">
      <c r="A77" s="13"/>
      <c r="B77" s="13"/>
      <c r="C77" s="13"/>
      <c r="D77" s="13"/>
      <c r="E77" s="13"/>
      <c r="F77" s="13"/>
      <c r="G77" s="13"/>
    </row>
    <row r="78" spans="1:7" x14ac:dyDescent="0.2">
      <c r="A78" s="13"/>
      <c r="B78" s="13"/>
      <c r="C78" s="13"/>
      <c r="D78" s="13"/>
      <c r="E78" s="13"/>
      <c r="F78" s="13"/>
      <c r="G78" s="13"/>
    </row>
    <row r="79" spans="1:7" x14ac:dyDescent="0.2">
      <c r="A79" s="13"/>
      <c r="B79" s="13"/>
      <c r="C79" s="13"/>
      <c r="D79" s="13"/>
      <c r="E79" s="13"/>
      <c r="F79" s="13"/>
      <c r="G79" s="13"/>
    </row>
    <row r="80" spans="1:7" x14ac:dyDescent="0.2">
      <c r="A80" s="13"/>
      <c r="B80" s="13"/>
      <c r="C80" s="13"/>
      <c r="D80" s="13"/>
      <c r="E80" s="13"/>
      <c r="F80" s="13"/>
      <c r="G80" s="13"/>
    </row>
    <row r="81" spans="1:7" x14ac:dyDescent="0.2">
      <c r="A81" s="13"/>
      <c r="B81" s="13"/>
      <c r="C81" s="13"/>
      <c r="D81" s="13"/>
      <c r="E81" s="13"/>
      <c r="F81" s="13"/>
      <c r="G81" s="13"/>
    </row>
    <row r="82" spans="1:7" x14ac:dyDescent="0.2">
      <c r="A82" s="13"/>
      <c r="B82" s="13"/>
      <c r="C82" s="13"/>
      <c r="D82" s="13"/>
      <c r="E82" s="13"/>
      <c r="F82" s="13"/>
      <c r="G82" s="13"/>
    </row>
    <row r="83" spans="1:7" x14ac:dyDescent="0.2">
      <c r="A83" s="13"/>
      <c r="B83" s="13"/>
      <c r="C83" s="13"/>
      <c r="D83" s="13"/>
      <c r="E83" s="13"/>
      <c r="F83" s="13"/>
      <c r="G83" s="13"/>
    </row>
    <row r="84" spans="1:7" x14ac:dyDescent="0.2">
      <c r="A84" s="13"/>
      <c r="B84" s="13"/>
      <c r="C84" s="13"/>
      <c r="D84" s="13"/>
      <c r="E84" s="13"/>
      <c r="F84" s="13"/>
      <c r="G84" s="13"/>
    </row>
    <row r="85" spans="1:7" x14ac:dyDescent="0.2">
      <c r="A85" s="13"/>
      <c r="B85" s="13"/>
      <c r="C85" s="13"/>
      <c r="D85" s="13"/>
      <c r="E85" s="13"/>
      <c r="F85" s="13"/>
      <c r="G85" s="13"/>
    </row>
    <row r="86" spans="1:7" x14ac:dyDescent="0.2">
      <c r="A86" s="13"/>
      <c r="B86" s="13"/>
      <c r="C86" s="13"/>
      <c r="D86" s="13"/>
      <c r="E86" s="13"/>
      <c r="F86" s="13"/>
      <c r="G86" s="13"/>
    </row>
    <row r="87" spans="1:7" x14ac:dyDescent="0.2">
      <c r="A87" s="13"/>
      <c r="B87" s="13"/>
      <c r="C87" s="13"/>
      <c r="D87" s="13"/>
      <c r="E87" s="13"/>
      <c r="F87" s="13"/>
      <c r="G87" s="13"/>
    </row>
    <row r="88" spans="1:7" x14ac:dyDescent="0.2">
      <c r="A88" s="13"/>
      <c r="B88" s="13"/>
      <c r="C88" s="13"/>
      <c r="D88" s="13"/>
      <c r="E88" s="13"/>
      <c r="F88" s="13"/>
      <c r="G88" s="13"/>
    </row>
    <row r="89" spans="1:7" x14ac:dyDescent="0.2">
      <c r="A89" s="13"/>
      <c r="B89" s="13"/>
      <c r="C89" s="13"/>
      <c r="D89" s="13"/>
      <c r="E89" s="13"/>
      <c r="F89" s="13"/>
      <c r="G89" s="13"/>
    </row>
    <row r="90" spans="1:7" x14ac:dyDescent="0.2">
      <c r="A90" s="13"/>
      <c r="B90" s="13"/>
      <c r="C90" s="13"/>
      <c r="D90" s="13"/>
      <c r="E90" s="13"/>
      <c r="F90" s="13"/>
      <c r="G90" s="13"/>
    </row>
    <row r="91" spans="1:7" x14ac:dyDescent="0.2">
      <c r="A91" s="13"/>
      <c r="B91" s="13"/>
      <c r="C91" s="13"/>
      <c r="D91" s="13"/>
      <c r="E91" s="13"/>
      <c r="F91" s="13"/>
      <c r="G91" s="13"/>
    </row>
    <row r="92" spans="1:7" x14ac:dyDescent="0.2">
      <c r="A92" s="13"/>
      <c r="B92" s="13"/>
      <c r="C92" s="13"/>
      <c r="D92" s="13"/>
      <c r="E92" s="13"/>
      <c r="F92" s="13"/>
      <c r="G92" s="13"/>
    </row>
    <row r="93" spans="1:7" x14ac:dyDescent="0.2">
      <c r="A93" s="13"/>
      <c r="B93" s="13"/>
      <c r="C93" s="13"/>
      <c r="D93" s="13"/>
      <c r="E93" s="13"/>
      <c r="F93" s="13"/>
      <c r="G93" s="13"/>
    </row>
    <row r="94" spans="1:7" x14ac:dyDescent="0.2">
      <c r="A94" s="13"/>
      <c r="B94" s="13"/>
      <c r="C94" s="13"/>
      <c r="D94" s="13"/>
      <c r="E94" s="13"/>
      <c r="F94" s="13"/>
      <c r="G94" s="13"/>
    </row>
    <row r="95" spans="1:7" x14ac:dyDescent="0.2">
      <c r="A95" s="13"/>
      <c r="B95" s="13"/>
      <c r="C95" s="13"/>
      <c r="D95" s="13"/>
      <c r="E95" s="13"/>
      <c r="F95" s="13"/>
      <c r="G95" s="13"/>
    </row>
    <row r="96" spans="1:7" x14ac:dyDescent="0.2">
      <c r="A96" s="13"/>
      <c r="B96" s="13"/>
      <c r="C96" s="13"/>
      <c r="D96" s="13"/>
      <c r="E96" s="13"/>
      <c r="F96" s="13"/>
      <c r="G96" s="13"/>
    </row>
    <row r="97" spans="1:7" x14ac:dyDescent="0.2">
      <c r="A97" s="13"/>
      <c r="B97" s="13"/>
      <c r="C97" s="13"/>
      <c r="D97" s="13"/>
      <c r="E97" s="13"/>
      <c r="F97" s="13"/>
      <c r="G97" s="13"/>
    </row>
    <row r="98" spans="1:7" x14ac:dyDescent="0.2">
      <c r="A98" s="13"/>
      <c r="B98" s="13"/>
      <c r="C98" s="13"/>
      <c r="D98" s="13"/>
      <c r="E98" s="13"/>
      <c r="F98" s="13"/>
      <c r="G98" s="13"/>
    </row>
    <row r="99" spans="1:7" x14ac:dyDescent="0.2">
      <c r="A99" s="13"/>
      <c r="B99" s="13"/>
      <c r="C99" s="13"/>
      <c r="D99" s="13"/>
      <c r="E99" s="13"/>
      <c r="F99" s="13"/>
      <c r="G99" s="13"/>
    </row>
    <row r="100" spans="1:7" x14ac:dyDescent="0.2">
      <c r="A100" s="13"/>
      <c r="B100" s="13"/>
      <c r="C100" s="13"/>
      <c r="D100" s="13"/>
      <c r="E100" s="13"/>
      <c r="F100" s="13"/>
      <c r="G100" s="13"/>
    </row>
  </sheetData>
  <sheetProtection formatCells="0" formatColumns="0" formatRows="0" insertRows="0"/>
  <mergeCells count="11">
    <mergeCell ref="A14:E14"/>
    <mergeCell ref="C38:D38"/>
    <mergeCell ref="A1:E1"/>
    <mergeCell ref="C3:E3"/>
    <mergeCell ref="C4:E4"/>
    <mergeCell ref="C5:E5"/>
    <mergeCell ref="C6:E6"/>
    <mergeCell ref="B8:C8"/>
    <mergeCell ref="B9:C9"/>
    <mergeCell ref="B10:C10"/>
    <mergeCell ref="B11:C11"/>
  </mergeCells>
  <printOptions gridLines="1"/>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C63A3-EE99-4542-914E-293D7EA51C31}">
  <sheetPr codeName="Foglio13">
    <pageSetUpPr fitToPage="1"/>
  </sheetPr>
  <dimension ref="A1:F54"/>
  <sheetViews>
    <sheetView zoomScale="86" zoomScaleNormal="236" workbookViewId="0">
      <selection activeCell="B13" sqref="B13"/>
    </sheetView>
  </sheetViews>
  <sheetFormatPr baseColWidth="10" defaultColWidth="11" defaultRowHeight="16" x14ac:dyDescent="0.2"/>
  <cols>
    <col min="1" max="1" width="103.5" bestFit="1" customWidth="1"/>
    <col min="2" max="2" width="19.83203125" customWidth="1"/>
    <col min="3" max="3" width="20.33203125" bestFit="1" customWidth="1"/>
    <col min="4" max="5" width="15" customWidth="1"/>
    <col min="6" max="6" width="7.83203125" customWidth="1"/>
    <col min="7" max="7" width="3.6640625" customWidth="1"/>
  </cols>
  <sheetData>
    <row r="1" spans="1:6" ht="21" x14ac:dyDescent="0.25">
      <c r="A1" s="95" t="s">
        <v>426</v>
      </c>
      <c r="B1" s="95"/>
      <c r="C1" s="95"/>
      <c r="D1" s="95"/>
      <c r="E1" s="58"/>
      <c r="F1" s="58"/>
    </row>
    <row r="2" spans="1:6" x14ac:dyDescent="0.2">
      <c r="A2" s="13"/>
      <c r="B2" s="13"/>
      <c r="C2" s="13"/>
      <c r="D2" s="13"/>
      <c r="E2" s="13"/>
      <c r="F2" s="13"/>
    </row>
    <row r="3" spans="1:6" x14ac:dyDescent="0.2">
      <c r="A3" s="28" t="s">
        <v>533</v>
      </c>
      <c r="B3" s="76" t="s">
        <v>399</v>
      </c>
      <c r="C3" s="80" t="s">
        <v>400</v>
      </c>
      <c r="D3" s="13"/>
      <c r="E3" s="13"/>
      <c r="F3" s="13"/>
    </row>
    <row r="4" spans="1:6" x14ac:dyDescent="0.2">
      <c r="A4" s="40" t="s">
        <v>401</v>
      </c>
      <c r="B4" s="77"/>
      <c r="C4" s="81"/>
      <c r="D4" s="13"/>
      <c r="E4" s="13"/>
      <c r="F4" s="13"/>
    </row>
    <row r="5" spans="1:6" x14ac:dyDescent="0.2">
      <c r="A5" s="40" t="s">
        <v>397</v>
      </c>
      <c r="B5" s="77"/>
      <c r="C5" s="81"/>
      <c r="D5" s="13"/>
      <c r="E5" s="13"/>
      <c r="F5" s="13"/>
    </row>
    <row r="6" spans="1:6" x14ac:dyDescent="0.2">
      <c r="A6" s="40" t="s">
        <v>535</v>
      </c>
      <c r="B6" s="77"/>
      <c r="C6" s="81"/>
      <c r="D6" s="13"/>
      <c r="E6" s="13"/>
      <c r="F6" s="13"/>
    </row>
    <row r="7" spans="1:6" x14ac:dyDescent="0.2">
      <c r="A7" s="40" t="s">
        <v>536</v>
      </c>
      <c r="B7" s="77"/>
      <c r="C7" s="81"/>
      <c r="D7" s="13"/>
      <c r="E7" s="13"/>
      <c r="F7" s="13"/>
    </row>
    <row r="8" spans="1:6" x14ac:dyDescent="0.2">
      <c r="A8" s="40" t="s">
        <v>538</v>
      </c>
      <c r="B8" s="77"/>
      <c r="C8" s="81"/>
      <c r="D8" s="13"/>
      <c r="E8" s="13"/>
      <c r="F8" s="13"/>
    </row>
    <row r="9" spans="1:6" x14ac:dyDescent="0.2">
      <c r="A9" s="40" t="s">
        <v>10</v>
      </c>
      <c r="B9" s="77"/>
      <c r="C9" s="81"/>
      <c r="D9" s="13"/>
      <c r="E9" s="13"/>
      <c r="F9" s="13"/>
    </row>
    <row r="10" spans="1:6" x14ac:dyDescent="0.2">
      <c r="A10" s="40" t="s">
        <v>11</v>
      </c>
      <c r="B10" s="77"/>
      <c r="C10" s="81"/>
      <c r="D10" s="13"/>
      <c r="E10" s="13"/>
      <c r="F10" s="13"/>
    </row>
    <row r="11" spans="1:6" x14ac:dyDescent="0.2">
      <c r="A11" s="40" t="s">
        <v>540</v>
      </c>
      <c r="B11" s="77"/>
      <c r="C11" s="81"/>
      <c r="D11" s="13"/>
      <c r="E11" s="13"/>
      <c r="F11" s="13"/>
    </row>
    <row r="12" spans="1:6" x14ac:dyDescent="0.2">
      <c r="A12" s="13"/>
      <c r="B12" s="53"/>
      <c r="C12" s="53"/>
      <c r="D12" s="13"/>
      <c r="E12" s="13"/>
      <c r="F12" s="13"/>
    </row>
    <row r="13" spans="1:6" x14ac:dyDescent="0.2">
      <c r="A13" s="13"/>
      <c r="B13" s="39" t="s">
        <v>405</v>
      </c>
      <c r="C13" s="39" t="s">
        <v>405</v>
      </c>
      <c r="D13" s="39" t="s">
        <v>405</v>
      </c>
      <c r="E13" s="53"/>
      <c r="F13" s="53"/>
    </row>
    <row r="14" spans="1:6" x14ac:dyDescent="0.2">
      <c r="A14" s="13"/>
      <c r="B14" s="86" t="s">
        <v>408</v>
      </c>
      <c r="C14" s="86" t="s">
        <v>407</v>
      </c>
      <c r="D14" s="87" t="s">
        <v>406</v>
      </c>
      <c r="E14" s="15"/>
      <c r="F14" s="15"/>
    </row>
    <row r="15" spans="1:6" x14ac:dyDescent="0.2">
      <c r="A15" s="78" t="s">
        <v>413</v>
      </c>
      <c r="B15" s="77"/>
      <c r="C15" s="77"/>
      <c r="D15" s="77"/>
      <c r="E15" s="64"/>
      <c r="F15" s="64"/>
    </row>
    <row r="16" spans="1:6" x14ac:dyDescent="0.2">
      <c r="A16" s="82" t="s">
        <v>414</v>
      </c>
      <c r="B16" s="81"/>
      <c r="C16" s="81"/>
      <c r="D16" s="81"/>
      <c r="E16" s="64"/>
      <c r="F16" s="64"/>
    </row>
    <row r="17" spans="1:6" x14ac:dyDescent="0.2">
      <c r="A17" s="78" t="s">
        <v>409</v>
      </c>
      <c r="B17" s="77"/>
      <c r="C17" s="77"/>
      <c r="D17" s="77"/>
      <c r="E17" s="64"/>
      <c r="F17" s="64"/>
    </row>
    <row r="18" spans="1:6" x14ac:dyDescent="0.2">
      <c r="A18" s="82" t="s">
        <v>410</v>
      </c>
      <c r="B18" s="81"/>
      <c r="C18" s="81"/>
      <c r="D18" s="81"/>
      <c r="E18" s="64"/>
      <c r="F18" s="64"/>
    </row>
    <row r="19" spans="1:6" x14ac:dyDescent="0.2">
      <c r="A19" s="40" t="s">
        <v>544</v>
      </c>
      <c r="B19" s="52"/>
      <c r="C19" s="52"/>
      <c r="D19" s="52"/>
      <c r="E19" s="64"/>
      <c r="F19" s="64"/>
    </row>
    <row r="20" spans="1:6" x14ac:dyDescent="0.2">
      <c r="A20" s="40" t="s">
        <v>545</v>
      </c>
      <c r="B20" s="52"/>
      <c r="C20" s="52"/>
      <c r="D20" s="52"/>
      <c r="E20" s="64"/>
      <c r="F20" s="64"/>
    </row>
    <row r="21" spans="1:6" x14ac:dyDescent="0.2">
      <c r="A21" s="78" t="s">
        <v>416</v>
      </c>
      <c r="B21" s="77"/>
      <c r="C21" s="77"/>
      <c r="D21" s="77"/>
      <c r="E21" s="64"/>
      <c r="F21" s="64"/>
    </row>
    <row r="22" spans="1:6" x14ac:dyDescent="0.2">
      <c r="A22" s="82" t="s">
        <v>415</v>
      </c>
      <c r="B22" s="81"/>
      <c r="C22" s="81"/>
      <c r="D22" s="81"/>
      <c r="E22" s="64"/>
      <c r="F22" s="64"/>
    </row>
    <row r="23" spans="1:6" x14ac:dyDescent="0.2">
      <c r="A23" s="78" t="s">
        <v>417</v>
      </c>
      <c r="B23" s="77"/>
      <c r="C23" s="77"/>
      <c r="D23" s="77"/>
      <c r="E23" s="64"/>
      <c r="F23" s="64"/>
    </row>
    <row r="24" spans="1:6" x14ac:dyDescent="0.2">
      <c r="A24" s="82" t="s">
        <v>418</v>
      </c>
      <c r="B24" s="83"/>
      <c r="C24" s="83"/>
      <c r="D24" s="83"/>
      <c r="E24" s="64"/>
      <c r="F24" s="64"/>
    </row>
    <row r="25" spans="1:6" ht="34" x14ac:dyDescent="0.2">
      <c r="A25" s="13"/>
      <c r="B25" s="65" t="s">
        <v>477</v>
      </c>
      <c r="C25" s="65" t="s">
        <v>478</v>
      </c>
      <c r="D25" s="65" t="s">
        <v>479</v>
      </c>
      <c r="E25" s="65" t="s">
        <v>480</v>
      </c>
      <c r="F25" s="66"/>
    </row>
    <row r="26" spans="1:6" x14ac:dyDescent="0.2">
      <c r="A26" s="78" t="s">
        <v>413</v>
      </c>
      <c r="B26" s="79"/>
      <c r="C26" s="79"/>
      <c r="D26" s="79"/>
      <c r="E26" s="79"/>
      <c r="F26" s="13"/>
    </row>
    <row r="27" spans="1:6" x14ac:dyDescent="0.2">
      <c r="A27" s="82" t="s">
        <v>414</v>
      </c>
      <c r="B27" s="84"/>
      <c r="C27" s="84"/>
      <c r="D27" s="84"/>
      <c r="E27" s="84"/>
      <c r="F27" s="13"/>
    </row>
    <row r="28" spans="1:6" ht="13" customHeight="1" x14ac:dyDescent="0.2">
      <c r="A28" s="13"/>
      <c r="B28" s="13"/>
      <c r="C28" s="13"/>
      <c r="D28" s="13"/>
      <c r="E28" s="13"/>
      <c r="F28" s="13"/>
    </row>
    <row r="29" spans="1:6" ht="24" hidden="1" customHeight="1" x14ac:dyDescent="0.2">
      <c r="A29" s="96" t="s">
        <v>534</v>
      </c>
      <c r="B29" s="96"/>
      <c r="C29" s="96"/>
      <c r="D29" s="96"/>
      <c r="E29" s="96"/>
      <c r="F29" s="96"/>
    </row>
    <row r="30" spans="1:6" hidden="1" x14ac:dyDescent="0.2">
      <c r="A30" s="13"/>
      <c r="B30" s="13"/>
      <c r="C30" s="13"/>
      <c r="D30" s="13"/>
      <c r="E30" s="13"/>
      <c r="F30" s="13"/>
    </row>
    <row r="31" spans="1:6" hidden="1" x14ac:dyDescent="0.2">
      <c r="A31" s="28" t="s">
        <v>396</v>
      </c>
      <c r="B31" s="75" t="s">
        <v>399</v>
      </c>
      <c r="C31" s="75" t="s">
        <v>400</v>
      </c>
      <c r="D31" s="13"/>
      <c r="E31" s="13"/>
      <c r="F31" s="13"/>
    </row>
    <row r="32" spans="1:6" hidden="1" x14ac:dyDescent="0.2">
      <c r="A32" s="40" t="s">
        <v>398</v>
      </c>
      <c r="B32" s="54" t="e">
        <f>B5/B4</f>
        <v>#DIV/0!</v>
      </c>
      <c r="C32" s="54" t="e">
        <f>C5/C4</f>
        <v>#DIV/0!</v>
      </c>
      <c r="D32" s="13"/>
      <c r="E32" s="13"/>
      <c r="F32" s="13"/>
    </row>
    <row r="33" spans="1:6" hidden="1" x14ac:dyDescent="0.2">
      <c r="A33" s="40" t="s">
        <v>537</v>
      </c>
      <c r="B33" s="55" t="e">
        <f>(B6+B7)/B4</f>
        <v>#DIV/0!</v>
      </c>
      <c r="C33" s="55" t="e">
        <f>(C6+C7)/C4</f>
        <v>#DIV/0!</v>
      </c>
      <c r="D33" s="13"/>
      <c r="E33" s="13"/>
      <c r="F33" s="13"/>
    </row>
    <row r="34" spans="1:6" hidden="1" x14ac:dyDescent="0.2">
      <c r="A34" s="40" t="s">
        <v>539</v>
      </c>
      <c r="B34" s="54" t="e">
        <f>B8/B4</f>
        <v>#DIV/0!</v>
      </c>
      <c r="C34" s="54" t="e">
        <f>C8/C4</f>
        <v>#DIV/0!</v>
      </c>
      <c r="D34" s="13"/>
      <c r="E34" s="13"/>
      <c r="F34" s="13"/>
    </row>
    <row r="35" spans="1:6" hidden="1" x14ac:dyDescent="0.2">
      <c r="A35" s="40" t="s">
        <v>403</v>
      </c>
      <c r="B35" s="54" t="e">
        <f>B9/B4</f>
        <v>#DIV/0!</v>
      </c>
      <c r="C35" s="54" t="e">
        <f>C9/C4</f>
        <v>#DIV/0!</v>
      </c>
      <c r="D35" s="13"/>
      <c r="E35" s="13"/>
      <c r="F35" s="13"/>
    </row>
    <row r="36" spans="1:6" hidden="1" x14ac:dyDescent="0.2">
      <c r="A36" s="40" t="s">
        <v>404</v>
      </c>
      <c r="B36" s="40" t="e">
        <f>B10/B4</f>
        <v>#DIV/0!</v>
      </c>
      <c r="C36" s="40" t="e">
        <f>C10/C4</f>
        <v>#DIV/0!</v>
      </c>
      <c r="D36" s="13"/>
      <c r="E36" s="13"/>
      <c r="F36" s="13"/>
    </row>
    <row r="37" spans="1:6" hidden="1" x14ac:dyDescent="0.2">
      <c r="A37" s="40" t="s">
        <v>541</v>
      </c>
      <c r="B37" s="40" t="e">
        <f>B11/B4</f>
        <v>#DIV/0!</v>
      </c>
      <c r="C37" s="40" t="e">
        <f>C11/C4</f>
        <v>#DIV/0!</v>
      </c>
      <c r="D37" s="13"/>
      <c r="E37" s="13"/>
      <c r="F37" s="13"/>
    </row>
    <row r="38" spans="1:6" hidden="1" x14ac:dyDescent="0.2">
      <c r="A38" s="13"/>
      <c r="B38" s="72" t="s">
        <v>411</v>
      </c>
      <c r="C38" s="72" t="s">
        <v>412</v>
      </c>
      <c r="D38" s="13"/>
      <c r="E38" s="13"/>
      <c r="F38" s="13"/>
    </row>
    <row r="39" spans="1:6" hidden="1" x14ac:dyDescent="0.2">
      <c r="A39" s="40" t="s">
        <v>542</v>
      </c>
      <c r="B39" s="55" t="e">
        <f>(B17+C17+D17)/(B15+C15+D15)</f>
        <v>#DIV/0!</v>
      </c>
      <c r="C39" s="55" t="e">
        <f>D17/D15</f>
        <v>#DIV/0!</v>
      </c>
      <c r="D39" s="13"/>
      <c r="E39" s="13"/>
      <c r="F39" s="13"/>
    </row>
    <row r="40" spans="1:6" hidden="1" x14ac:dyDescent="0.2">
      <c r="A40" s="40" t="s">
        <v>543</v>
      </c>
      <c r="B40" s="54" t="e">
        <f>(B18+C18+D18)/(B16+C16+D16)</f>
        <v>#DIV/0!</v>
      </c>
      <c r="C40" s="54" t="e">
        <f>D18/D16</f>
        <v>#DIV/0!</v>
      </c>
      <c r="D40" s="13"/>
      <c r="E40" s="13"/>
      <c r="F40" s="13"/>
    </row>
    <row r="41" spans="1:6" hidden="1" x14ac:dyDescent="0.2">
      <c r="A41" s="40" t="s">
        <v>546</v>
      </c>
      <c r="B41" s="54" t="e">
        <f>(B19+C19+D19)/(B20+C20+D20)</f>
        <v>#DIV/0!</v>
      </c>
      <c r="C41" s="54" t="e">
        <f>D19/D20</f>
        <v>#DIV/0!</v>
      </c>
      <c r="D41" s="13"/>
      <c r="E41" s="13"/>
      <c r="F41" s="13"/>
    </row>
    <row r="42" spans="1:6" hidden="1" x14ac:dyDescent="0.2">
      <c r="A42" s="85" t="s">
        <v>547</v>
      </c>
      <c r="B42" s="40" t="e">
        <f>(B21+C21+D21)/(B15+C15+D15)</f>
        <v>#DIV/0!</v>
      </c>
      <c r="C42" s="40" t="e">
        <f>D21/D15</f>
        <v>#DIV/0!</v>
      </c>
      <c r="D42" s="13"/>
      <c r="E42" s="13"/>
      <c r="F42" s="13"/>
    </row>
    <row r="43" spans="1:6" hidden="1" x14ac:dyDescent="0.2">
      <c r="A43" s="40" t="s">
        <v>548</v>
      </c>
      <c r="B43" s="40" t="e">
        <f>(B22+C22+D22)/(B16+C16+D16)</f>
        <v>#DIV/0!</v>
      </c>
      <c r="C43" s="40" t="e">
        <f>D22/D16</f>
        <v>#DIV/0!</v>
      </c>
      <c r="D43" s="13"/>
      <c r="E43" s="13"/>
      <c r="F43" s="13"/>
    </row>
    <row r="44" spans="1:6" hidden="1" x14ac:dyDescent="0.2">
      <c r="A44" s="40" t="s">
        <v>549</v>
      </c>
      <c r="B44" s="40" t="e">
        <f>(B23+C23+D23)/(B15+C15+D15)</f>
        <v>#DIV/0!</v>
      </c>
      <c r="C44" s="40" t="e">
        <f>D23/D15</f>
        <v>#DIV/0!</v>
      </c>
      <c r="D44" s="13"/>
      <c r="E44" s="13"/>
      <c r="F44" s="13"/>
    </row>
    <row r="45" spans="1:6" hidden="1" x14ac:dyDescent="0.2">
      <c r="A45" s="40" t="s">
        <v>550</v>
      </c>
      <c r="B45" s="40" t="e">
        <f>(B24+C24+D24)/(B16+C16+D16)</f>
        <v>#DIV/0!</v>
      </c>
      <c r="C45" s="40" t="e">
        <f>D24/D16</f>
        <v>#DIV/0!</v>
      </c>
      <c r="D45" s="13"/>
      <c r="E45" s="13"/>
      <c r="F45" s="13"/>
    </row>
    <row r="46" spans="1:6" hidden="1" x14ac:dyDescent="0.2">
      <c r="A46" s="13"/>
      <c r="B46" s="13"/>
      <c r="C46" s="13"/>
      <c r="D46" s="13"/>
      <c r="E46" s="13"/>
      <c r="F46" s="13"/>
    </row>
    <row r="47" spans="1:6" ht="17" hidden="1" thickBot="1" x14ac:dyDescent="0.25">
      <c r="A47" s="13"/>
      <c r="B47" s="13"/>
      <c r="C47" s="13"/>
      <c r="D47" s="13"/>
      <c r="E47" s="13"/>
      <c r="F47" s="13"/>
    </row>
    <row r="48" spans="1:6" ht="36" hidden="1" x14ac:dyDescent="0.2">
      <c r="A48" s="13"/>
      <c r="B48" s="69" t="s">
        <v>474</v>
      </c>
      <c r="C48" s="68" t="s">
        <v>473</v>
      </c>
      <c r="D48" s="70" t="s">
        <v>475</v>
      </c>
      <c r="E48" s="71" t="s">
        <v>476</v>
      </c>
      <c r="F48" s="65" t="s">
        <v>472</v>
      </c>
    </row>
    <row r="49" spans="1:6" hidden="1" x14ac:dyDescent="0.2">
      <c r="A49" s="40" t="s">
        <v>413</v>
      </c>
      <c r="B49" s="67" t="e">
        <f>B26/F49</f>
        <v>#DIV/0!</v>
      </c>
      <c r="C49" s="67" t="e">
        <f>C26/F49</f>
        <v>#DIV/0!</v>
      </c>
      <c r="D49" s="67" t="e">
        <f>D26/F49</f>
        <v>#DIV/0!</v>
      </c>
      <c r="E49" s="67" t="e">
        <f>E26/F49</f>
        <v>#DIV/0!</v>
      </c>
      <c r="F49" s="40">
        <f>B26+C26+D26+E26</f>
        <v>0</v>
      </c>
    </row>
    <row r="50" spans="1:6" hidden="1" x14ac:dyDescent="0.2">
      <c r="A50" s="40" t="s">
        <v>414</v>
      </c>
      <c r="B50" s="67" t="e">
        <f>B27/F50</f>
        <v>#DIV/0!</v>
      </c>
      <c r="C50" s="67" t="e">
        <f>C27/F50</f>
        <v>#DIV/0!</v>
      </c>
      <c r="D50" s="67" t="e">
        <f>D27/F50</f>
        <v>#DIV/0!</v>
      </c>
      <c r="E50" s="67" t="e">
        <f>E27/F50</f>
        <v>#DIV/0!</v>
      </c>
      <c r="F50" s="40">
        <f>B27+C27+D27+E27</f>
        <v>0</v>
      </c>
    </row>
    <row r="51" spans="1:6" hidden="1" x14ac:dyDescent="0.2">
      <c r="A51" s="13"/>
      <c r="B51" s="13"/>
      <c r="C51" s="13"/>
      <c r="D51" s="13"/>
      <c r="E51" s="13"/>
      <c r="F51" s="13"/>
    </row>
    <row r="52" spans="1:6" hidden="1" x14ac:dyDescent="0.2">
      <c r="A52" s="13"/>
      <c r="B52" s="13"/>
      <c r="C52" s="13"/>
      <c r="D52" s="13"/>
      <c r="E52" s="13"/>
      <c r="F52" s="13"/>
    </row>
    <row r="53" spans="1:6" hidden="1" x14ac:dyDescent="0.2"/>
    <row r="54" spans="1:6" hidden="1" x14ac:dyDescent="0.2"/>
  </sheetData>
  <sheetProtection sheet="1" formatCells="0" formatColumns="0" formatRows="0"/>
  <mergeCells count="2">
    <mergeCell ref="A1:D1"/>
    <mergeCell ref="A29:F29"/>
  </mergeCells>
  <pageMargins left="0.7" right="0.7" top="0.75" bottom="0.75" header="0.3" footer="0.3"/>
  <pageSetup paperSize="9" scale="71" fitToHeight="0" orientation="landscape" horizontalDpi="0" verticalDpi="0"/>
  <ignoredErrors>
    <ignoredError sqref="B32:C37" evalError="1"/>
  </ignoredError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2BD1E-FC46-E94A-98FA-4A0C8C7EC762}">
  <sheetPr codeName="Foglio1">
    <pageSetUpPr fitToPage="1"/>
  </sheetPr>
  <dimension ref="A1:AN114"/>
  <sheetViews>
    <sheetView zoomScale="110" zoomScaleNormal="110" workbookViewId="0">
      <selection activeCell="A89" sqref="A89:AC89"/>
    </sheetView>
  </sheetViews>
  <sheetFormatPr baseColWidth="10" defaultColWidth="10.83203125" defaultRowHeight="14" x14ac:dyDescent="0.2"/>
  <cols>
    <col min="1" max="10" width="4.5" style="2" customWidth="1"/>
    <col min="11" max="19" width="3.6640625" style="2" customWidth="1"/>
    <col min="20" max="20" width="4.5" style="2" customWidth="1"/>
    <col min="21" max="21" width="5.1640625" style="2" customWidth="1"/>
    <col min="22" max="26" width="4.5" style="2" customWidth="1"/>
    <col min="27" max="27" width="3.83203125" style="2" customWidth="1"/>
    <col min="28" max="28" width="3.33203125" style="2" customWidth="1"/>
    <col min="29" max="29" width="5.6640625" style="2" customWidth="1"/>
    <col min="30" max="30" width="4.5" style="1" customWidth="1"/>
    <col min="31" max="36" width="10.83203125" style="1" hidden="1" customWidth="1"/>
    <col min="37" max="16384" width="10.83203125" style="1"/>
  </cols>
  <sheetData>
    <row r="1" spans="1:32" ht="20" thickBot="1" x14ac:dyDescent="0.3">
      <c r="A1" s="187" t="s">
        <v>383</v>
      </c>
      <c r="B1" s="188"/>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9"/>
    </row>
    <row r="2" spans="1:32" ht="19" x14ac:dyDescent="0.25">
      <c r="A2" s="42"/>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2"/>
    </row>
    <row r="3" spans="1:32" ht="19" x14ac:dyDescent="0.25">
      <c r="A3" s="203" t="s">
        <v>396</v>
      </c>
      <c r="B3" s="203"/>
      <c r="C3" s="203"/>
      <c r="D3" s="203"/>
      <c r="E3" s="203"/>
      <c r="F3" s="203"/>
      <c r="G3" s="203"/>
      <c r="H3" s="203"/>
      <c r="I3" s="203"/>
      <c r="J3" s="203"/>
      <c r="K3" s="203"/>
      <c r="L3" s="203"/>
      <c r="M3" s="203"/>
      <c r="N3" s="203"/>
      <c r="O3" s="203"/>
      <c r="P3" s="203"/>
      <c r="Q3" s="203"/>
      <c r="R3" s="203"/>
      <c r="S3" s="203"/>
      <c r="T3" s="203"/>
      <c r="U3" s="204" t="s">
        <v>18</v>
      </c>
      <c r="V3" s="204"/>
      <c r="W3" s="204"/>
      <c r="X3" s="204" t="s">
        <v>402</v>
      </c>
      <c r="Y3" s="204"/>
      <c r="Z3" s="204"/>
      <c r="AA3" s="42"/>
      <c r="AB3" s="42"/>
      <c r="AC3" s="42"/>
    </row>
    <row r="4" spans="1:32" ht="19" customHeight="1" x14ac:dyDescent="0.25">
      <c r="A4" s="48">
        <v>1</v>
      </c>
      <c r="B4" s="190" t="s">
        <v>397</v>
      </c>
      <c r="C4" s="190"/>
      <c r="D4" s="190"/>
      <c r="E4" s="190"/>
      <c r="F4" s="190"/>
      <c r="G4" s="190"/>
      <c r="H4" s="190"/>
      <c r="I4" s="190"/>
      <c r="J4" s="190"/>
      <c r="K4" s="190"/>
      <c r="L4" s="190"/>
      <c r="M4" s="190"/>
      <c r="N4" s="190"/>
      <c r="O4" s="190"/>
      <c r="P4" s="190"/>
      <c r="Q4" s="190"/>
      <c r="R4" s="190"/>
      <c r="S4" s="190"/>
      <c r="T4" s="190"/>
      <c r="U4" s="191" t="e">
        <f>'Inserimento Dati'!B32</f>
        <v>#DIV/0!</v>
      </c>
      <c r="V4" s="191"/>
      <c r="W4" s="191"/>
      <c r="X4" s="191" t="e">
        <f>'Inserimento Dati'!C32</f>
        <v>#DIV/0!</v>
      </c>
      <c r="Y4" s="191"/>
      <c r="Z4" s="191"/>
      <c r="AA4" s="42"/>
      <c r="AB4" s="42"/>
      <c r="AC4" s="42"/>
      <c r="AE4" s="51" t="e">
        <f>U4</f>
        <v>#DIV/0!</v>
      </c>
      <c r="AF4" s="51" t="e">
        <f>X4</f>
        <v>#DIV/0!</v>
      </c>
    </row>
    <row r="5" spans="1:32" ht="19" x14ac:dyDescent="0.25">
      <c r="A5" s="48">
        <v>2</v>
      </c>
      <c r="B5" s="190" t="s">
        <v>551</v>
      </c>
      <c r="C5" s="190"/>
      <c r="D5" s="190"/>
      <c r="E5" s="190"/>
      <c r="F5" s="190"/>
      <c r="G5" s="190"/>
      <c r="H5" s="190"/>
      <c r="I5" s="190"/>
      <c r="J5" s="190"/>
      <c r="K5" s="190"/>
      <c r="L5" s="190"/>
      <c r="M5" s="190"/>
      <c r="N5" s="190"/>
      <c r="O5" s="190"/>
      <c r="P5" s="190"/>
      <c r="Q5" s="190"/>
      <c r="R5" s="190"/>
      <c r="S5" s="190"/>
      <c r="T5" s="190"/>
      <c r="U5" s="191" t="e">
        <f>'Inserimento Dati'!B33</f>
        <v>#DIV/0!</v>
      </c>
      <c r="V5" s="191"/>
      <c r="W5" s="191"/>
      <c r="X5" s="191" t="e">
        <f>'Inserimento Dati'!C33</f>
        <v>#DIV/0!</v>
      </c>
      <c r="Y5" s="191"/>
      <c r="Z5" s="191"/>
      <c r="AA5" s="42"/>
      <c r="AB5" s="42"/>
      <c r="AC5" s="42"/>
      <c r="AE5" s="51" t="e">
        <f t="shared" ref="AE5:AE9" si="0">U5</f>
        <v>#DIV/0!</v>
      </c>
      <c r="AF5" s="51" t="e">
        <f t="shared" ref="AF5:AF9" si="1">X5</f>
        <v>#DIV/0!</v>
      </c>
    </row>
    <row r="6" spans="1:32" ht="19" customHeight="1" x14ac:dyDescent="0.25">
      <c r="A6" s="48">
        <v>3</v>
      </c>
      <c r="B6" s="205" t="s">
        <v>552</v>
      </c>
      <c r="C6" s="206"/>
      <c r="D6" s="206"/>
      <c r="E6" s="206"/>
      <c r="F6" s="206"/>
      <c r="G6" s="206"/>
      <c r="H6" s="206"/>
      <c r="I6" s="206"/>
      <c r="J6" s="206"/>
      <c r="K6" s="206"/>
      <c r="L6" s="206"/>
      <c r="M6" s="206"/>
      <c r="N6" s="206"/>
      <c r="O6" s="206"/>
      <c r="P6" s="206"/>
      <c r="Q6" s="206"/>
      <c r="R6" s="206"/>
      <c r="S6" s="206"/>
      <c r="T6" s="207"/>
      <c r="U6" s="191" t="e">
        <f>'Inserimento Dati'!B34</f>
        <v>#DIV/0!</v>
      </c>
      <c r="V6" s="191"/>
      <c r="W6" s="191"/>
      <c r="X6" s="191" t="e">
        <f>'Inserimento Dati'!C34</f>
        <v>#DIV/0!</v>
      </c>
      <c r="Y6" s="191"/>
      <c r="Z6" s="191"/>
      <c r="AA6" s="42"/>
      <c r="AB6" s="42"/>
      <c r="AC6" s="42"/>
      <c r="AE6" s="51" t="e">
        <f t="shared" si="0"/>
        <v>#DIV/0!</v>
      </c>
      <c r="AF6" s="51" t="e">
        <f t="shared" si="1"/>
        <v>#DIV/0!</v>
      </c>
    </row>
    <row r="7" spans="1:32" ht="19" customHeight="1" x14ac:dyDescent="0.25">
      <c r="A7" s="48">
        <v>4</v>
      </c>
      <c r="B7" s="205" t="s">
        <v>10</v>
      </c>
      <c r="C7" s="206"/>
      <c r="D7" s="206"/>
      <c r="E7" s="206"/>
      <c r="F7" s="206"/>
      <c r="G7" s="206"/>
      <c r="H7" s="206"/>
      <c r="I7" s="206"/>
      <c r="J7" s="206"/>
      <c r="K7" s="206"/>
      <c r="L7" s="206"/>
      <c r="M7" s="206"/>
      <c r="N7" s="206"/>
      <c r="O7" s="206"/>
      <c r="P7" s="206"/>
      <c r="Q7" s="206"/>
      <c r="R7" s="206"/>
      <c r="S7" s="206"/>
      <c r="T7" s="207"/>
      <c r="U7" s="191" t="e">
        <f>'Inserimento Dati'!B35</f>
        <v>#DIV/0!</v>
      </c>
      <c r="V7" s="191"/>
      <c r="W7" s="191"/>
      <c r="X7" s="191" t="e">
        <f>'Inserimento Dati'!C35</f>
        <v>#DIV/0!</v>
      </c>
      <c r="Y7" s="191"/>
      <c r="Z7" s="191"/>
      <c r="AA7" s="42"/>
      <c r="AB7" s="42"/>
      <c r="AC7" s="42"/>
      <c r="AE7" s="51" t="e">
        <f t="shared" si="0"/>
        <v>#DIV/0!</v>
      </c>
      <c r="AF7" s="51" t="e">
        <f t="shared" si="1"/>
        <v>#DIV/0!</v>
      </c>
    </row>
    <row r="8" spans="1:32" ht="19" customHeight="1" x14ac:dyDescent="0.25">
      <c r="A8" s="48">
        <v>5</v>
      </c>
      <c r="B8" s="205" t="s">
        <v>11</v>
      </c>
      <c r="C8" s="206"/>
      <c r="D8" s="206"/>
      <c r="E8" s="206"/>
      <c r="F8" s="206"/>
      <c r="G8" s="206"/>
      <c r="H8" s="206"/>
      <c r="I8" s="206"/>
      <c r="J8" s="206"/>
      <c r="K8" s="206"/>
      <c r="L8" s="206"/>
      <c r="M8" s="206"/>
      <c r="N8" s="206"/>
      <c r="O8" s="206"/>
      <c r="P8" s="206"/>
      <c r="Q8" s="206"/>
      <c r="R8" s="206"/>
      <c r="S8" s="206"/>
      <c r="T8" s="207"/>
      <c r="U8" s="191" t="e">
        <f>'Inserimento Dati'!B36</f>
        <v>#DIV/0!</v>
      </c>
      <c r="V8" s="191"/>
      <c r="W8" s="191"/>
      <c r="X8" s="191" t="e">
        <f>'Inserimento Dati'!C36</f>
        <v>#DIV/0!</v>
      </c>
      <c r="Y8" s="191"/>
      <c r="Z8" s="191"/>
      <c r="AA8" s="42"/>
      <c r="AB8" s="42"/>
      <c r="AC8" s="42"/>
      <c r="AE8" s="51" t="e">
        <f t="shared" si="0"/>
        <v>#DIV/0!</v>
      </c>
      <c r="AF8" s="51" t="e">
        <f t="shared" si="1"/>
        <v>#DIV/0!</v>
      </c>
    </row>
    <row r="9" spans="1:32" ht="19" customHeight="1" x14ac:dyDescent="0.25">
      <c r="A9" s="48">
        <v>6</v>
      </c>
      <c r="B9" s="205" t="s">
        <v>553</v>
      </c>
      <c r="C9" s="206"/>
      <c r="D9" s="206"/>
      <c r="E9" s="206"/>
      <c r="F9" s="206"/>
      <c r="G9" s="206"/>
      <c r="H9" s="206"/>
      <c r="I9" s="206"/>
      <c r="J9" s="206"/>
      <c r="K9" s="206"/>
      <c r="L9" s="206"/>
      <c r="M9" s="206"/>
      <c r="N9" s="206"/>
      <c r="O9" s="206"/>
      <c r="P9" s="206"/>
      <c r="Q9" s="206"/>
      <c r="R9" s="206"/>
      <c r="S9" s="206"/>
      <c r="T9" s="207"/>
      <c r="U9" s="191" t="e">
        <f>'Inserimento Dati'!B37</f>
        <v>#DIV/0!</v>
      </c>
      <c r="V9" s="191"/>
      <c r="W9" s="191"/>
      <c r="X9" s="191" t="e">
        <f>'Inserimento Dati'!C37</f>
        <v>#DIV/0!</v>
      </c>
      <c r="Y9" s="191"/>
      <c r="Z9" s="191"/>
      <c r="AA9" s="42"/>
      <c r="AB9" s="42"/>
      <c r="AC9" s="42"/>
      <c r="AE9" s="51" t="e">
        <f t="shared" si="0"/>
        <v>#DIV/0!</v>
      </c>
      <c r="AF9" s="51" t="e">
        <f t="shared" si="1"/>
        <v>#DIV/0!</v>
      </c>
    </row>
    <row r="10" spans="1:32" ht="19" customHeight="1" x14ac:dyDescent="0.25">
      <c r="A10" s="49"/>
      <c r="B10" s="44"/>
      <c r="C10" s="44"/>
      <c r="D10" s="44"/>
      <c r="E10" s="44"/>
      <c r="F10" s="44"/>
      <c r="G10" s="44"/>
      <c r="H10" s="44"/>
      <c r="I10" s="44"/>
      <c r="J10" s="44"/>
      <c r="K10" s="44"/>
      <c r="L10" s="44"/>
      <c r="M10" s="44"/>
      <c r="N10" s="44"/>
      <c r="O10" s="44"/>
      <c r="P10" s="44"/>
      <c r="Q10" s="44"/>
      <c r="R10" s="44"/>
      <c r="S10" s="44"/>
      <c r="T10" s="44"/>
      <c r="U10" s="43"/>
      <c r="V10" s="43"/>
      <c r="W10" s="43"/>
      <c r="X10" s="43"/>
      <c r="Y10" s="43"/>
      <c r="Z10" s="43"/>
      <c r="AA10" s="42"/>
      <c r="AB10" s="42"/>
      <c r="AC10" s="42"/>
    </row>
    <row r="11" spans="1:32" ht="19" x14ac:dyDescent="0.25">
      <c r="A11" s="204" t="s">
        <v>396</v>
      </c>
      <c r="B11" s="204"/>
      <c r="C11" s="204"/>
      <c r="D11" s="204"/>
      <c r="E11" s="204"/>
      <c r="F11" s="204"/>
      <c r="G11" s="204"/>
      <c r="H11" s="204"/>
      <c r="I11" s="204"/>
      <c r="J11" s="204"/>
      <c r="K11" s="204"/>
      <c r="L11" s="204"/>
      <c r="M11" s="204" t="s">
        <v>423</v>
      </c>
      <c r="N11" s="204"/>
      <c r="O11" s="204"/>
      <c r="P11" s="204"/>
      <c r="Q11" s="204" t="s">
        <v>424</v>
      </c>
      <c r="R11" s="204"/>
      <c r="S11" s="204"/>
      <c r="T11" s="204"/>
      <c r="U11" s="42"/>
      <c r="V11" s="42"/>
      <c r="W11" s="42"/>
      <c r="X11" s="42"/>
      <c r="Y11" s="42"/>
      <c r="Z11" s="42"/>
      <c r="AA11" s="42"/>
      <c r="AB11" s="42"/>
      <c r="AC11" s="42"/>
      <c r="AE11" s="51"/>
      <c r="AF11" s="51"/>
    </row>
    <row r="12" spans="1:32" ht="19" x14ac:dyDescent="0.25">
      <c r="A12" s="210">
        <v>7</v>
      </c>
      <c r="B12" s="208" t="s">
        <v>421</v>
      </c>
      <c r="C12" s="208"/>
      <c r="D12" s="208"/>
      <c r="E12" s="208"/>
      <c r="F12" s="208"/>
      <c r="G12" s="208"/>
      <c r="H12" s="208"/>
      <c r="I12" s="208"/>
      <c r="J12" s="208"/>
      <c r="K12" s="208"/>
      <c r="L12" s="208"/>
      <c r="M12" s="209" t="e">
        <f>'Inserimento Dati'!B39</f>
        <v>#DIV/0!</v>
      </c>
      <c r="N12" s="209"/>
      <c r="O12" s="209"/>
      <c r="P12" s="209"/>
      <c r="Q12" s="209" t="e">
        <f>'Inserimento Dati'!C39</f>
        <v>#DIV/0!</v>
      </c>
      <c r="R12" s="209"/>
      <c r="S12" s="209"/>
      <c r="T12" s="209"/>
      <c r="U12" s="42"/>
      <c r="V12" s="42"/>
      <c r="W12" s="42"/>
      <c r="X12" s="42"/>
      <c r="Y12" s="42"/>
      <c r="Z12" s="42"/>
      <c r="AA12" s="42"/>
      <c r="AB12" s="42"/>
      <c r="AC12" s="42"/>
      <c r="AE12" s="51" t="e">
        <f>M12</f>
        <v>#DIV/0!</v>
      </c>
      <c r="AF12" s="51" t="e">
        <f>Q12</f>
        <v>#DIV/0!</v>
      </c>
    </row>
    <row r="13" spans="1:32" ht="19" x14ac:dyDescent="0.25">
      <c r="A13" s="210"/>
      <c r="B13" s="208" t="s">
        <v>422</v>
      </c>
      <c r="C13" s="208"/>
      <c r="D13" s="208"/>
      <c r="E13" s="208"/>
      <c r="F13" s="208"/>
      <c r="G13" s="208"/>
      <c r="H13" s="208"/>
      <c r="I13" s="208"/>
      <c r="J13" s="208"/>
      <c r="K13" s="208"/>
      <c r="L13" s="208"/>
      <c r="M13" s="209" t="e">
        <f>'Inserimento Dati'!B40</f>
        <v>#DIV/0!</v>
      </c>
      <c r="N13" s="209"/>
      <c r="O13" s="209"/>
      <c r="P13" s="209"/>
      <c r="Q13" s="209" t="e">
        <f>'Inserimento Dati'!C40</f>
        <v>#DIV/0!</v>
      </c>
      <c r="R13" s="209"/>
      <c r="S13" s="209"/>
      <c r="T13" s="209"/>
      <c r="U13" s="42"/>
      <c r="V13" s="42"/>
      <c r="W13" s="42"/>
      <c r="X13" s="42"/>
      <c r="Y13" s="42"/>
      <c r="Z13" s="42"/>
      <c r="AA13" s="42"/>
      <c r="AB13" s="42"/>
      <c r="AC13" s="42"/>
      <c r="AE13" s="51" t="e">
        <f t="shared" ref="AE13:AE18" si="2">M13</f>
        <v>#DIV/0!</v>
      </c>
      <c r="AF13" s="51" t="e">
        <f t="shared" ref="AF13:AF18" si="3">Q13</f>
        <v>#DIV/0!</v>
      </c>
    </row>
    <row r="14" spans="1:32" ht="19" x14ac:dyDescent="0.25">
      <c r="A14" s="3">
        <v>8</v>
      </c>
      <c r="B14" s="208" t="s">
        <v>554</v>
      </c>
      <c r="C14" s="208"/>
      <c r="D14" s="208"/>
      <c r="E14" s="208"/>
      <c r="F14" s="208"/>
      <c r="G14" s="208"/>
      <c r="H14" s="208"/>
      <c r="I14" s="208"/>
      <c r="J14" s="208"/>
      <c r="K14" s="208"/>
      <c r="L14" s="208"/>
      <c r="M14" s="209" t="e">
        <f>'Inserimento Dati'!B41</f>
        <v>#DIV/0!</v>
      </c>
      <c r="N14" s="209"/>
      <c r="O14" s="209"/>
      <c r="P14" s="209"/>
      <c r="Q14" s="209" t="e">
        <f>'Inserimento Dati'!C41</f>
        <v>#DIV/0!</v>
      </c>
      <c r="R14" s="209"/>
      <c r="S14" s="209"/>
      <c r="T14" s="209"/>
      <c r="U14" s="42"/>
      <c r="V14" s="42"/>
      <c r="W14" s="42"/>
      <c r="X14" s="42"/>
      <c r="Y14" s="42"/>
      <c r="Z14" s="42"/>
      <c r="AA14" s="42"/>
      <c r="AB14" s="42"/>
      <c r="AC14" s="42"/>
      <c r="AE14" s="51" t="e">
        <f t="shared" si="2"/>
        <v>#DIV/0!</v>
      </c>
      <c r="AF14" s="51" t="e">
        <f t="shared" si="3"/>
        <v>#DIV/0!</v>
      </c>
    </row>
    <row r="15" spans="1:32" ht="19" x14ac:dyDescent="0.25">
      <c r="A15" s="210">
        <v>9</v>
      </c>
      <c r="B15" s="208" t="s">
        <v>555</v>
      </c>
      <c r="C15" s="208"/>
      <c r="D15" s="208"/>
      <c r="E15" s="208"/>
      <c r="F15" s="208"/>
      <c r="G15" s="208"/>
      <c r="H15" s="208"/>
      <c r="I15" s="208"/>
      <c r="J15" s="208"/>
      <c r="K15" s="208"/>
      <c r="L15" s="208"/>
      <c r="M15" s="209" t="e">
        <f>'Inserimento Dati'!B42</f>
        <v>#DIV/0!</v>
      </c>
      <c r="N15" s="209"/>
      <c r="O15" s="209"/>
      <c r="P15" s="209"/>
      <c r="Q15" s="209" t="e">
        <f>'Inserimento Dati'!C42</f>
        <v>#DIV/0!</v>
      </c>
      <c r="R15" s="209"/>
      <c r="S15" s="209"/>
      <c r="T15" s="209"/>
      <c r="U15" s="42"/>
      <c r="V15" s="42"/>
      <c r="W15" s="42"/>
      <c r="X15" s="42"/>
      <c r="Y15" s="42"/>
      <c r="Z15" s="42"/>
      <c r="AA15" s="42"/>
      <c r="AB15" s="42"/>
      <c r="AC15" s="42"/>
      <c r="AE15" s="51" t="e">
        <f t="shared" si="2"/>
        <v>#DIV/0!</v>
      </c>
      <c r="AF15" s="51" t="e">
        <f t="shared" si="3"/>
        <v>#DIV/0!</v>
      </c>
    </row>
    <row r="16" spans="1:32" ht="19" customHeight="1" x14ac:dyDescent="0.25">
      <c r="A16" s="210"/>
      <c r="B16" s="208" t="s">
        <v>556</v>
      </c>
      <c r="C16" s="208"/>
      <c r="D16" s="208"/>
      <c r="E16" s="208"/>
      <c r="F16" s="208"/>
      <c r="G16" s="208"/>
      <c r="H16" s="208"/>
      <c r="I16" s="208"/>
      <c r="J16" s="208"/>
      <c r="K16" s="208"/>
      <c r="L16" s="208"/>
      <c r="M16" s="209" t="e">
        <f>'Inserimento Dati'!B43</f>
        <v>#DIV/0!</v>
      </c>
      <c r="N16" s="209"/>
      <c r="O16" s="209"/>
      <c r="P16" s="209"/>
      <c r="Q16" s="209" t="e">
        <f>'Inserimento Dati'!C43</f>
        <v>#DIV/0!</v>
      </c>
      <c r="R16" s="209"/>
      <c r="S16" s="209"/>
      <c r="T16" s="209"/>
      <c r="U16" s="42"/>
      <c r="V16" s="42"/>
      <c r="W16" s="42"/>
      <c r="X16" s="42"/>
      <c r="Y16" s="42"/>
      <c r="Z16" s="42"/>
      <c r="AA16" s="42"/>
      <c r="AB16" s="42"/>
      <c r="AC16" s="42"/>
      <c r="AE16" s="51" t="e">
        <f t="shared" si="2"/>
        <v>#DIV/0!</v>
      </c>
      <c r="AF16" s="51" t="e">
        <f t="shared" si="3"/>
        <v>#DIV/0!</v>
      </c>
    </row>
    <row r="17" spans="1:40" ht="19" x14ac:dyDescent="0.25">
      <c r="A17" s="210">
        <v>10</v>
      </c>
      <c r="B17" s="208" t="s">
        <v>419</v>
      </c>
      <c r="C17" s="208"/>
      <c r="D17" s="208"/>
      <c r="E17" s="208"/>
      <c r="F17" s="208"/>
      <c r="G17" s="208"/>
      <c r="H17" s="208"/>
      <c r="I17" s="208"/>
      <c r="J17" s="208"/>
      <c r="K17" s="208"/>
      <c r="L17" s="208"/>
      <c r="M17" s="209" t="e">
        <f>'Inserimento Dati'!B44</f>
        <v>#DIV/0!</v>
      </c>
      <c r="N17" s="209"/>
      <c r="O17" s="209"/>
      <c r="P17" s="209"/>
      <c r="Q17" s="209" t="e">
        <f>'Inserimento Dati'!C44</f>
        <v>#DIV/0!</v>
      </c>
      <c r="R17" s="209"/>
      <c r="S17" s="209"/>
      <c r="T17" s="209"/>
      <c r="U17" s="42"/>
      <c r="V17" s="42"/>
      <c r="W17" s="42"/>
      <c r="X17" s="42"/>
      <c r="Y17" s="42"/>
      <c r="Z17" s="42"/>
      <c r="AA17" s="42"/>
      <c r="AB17" s="42"/>
      <c r="AC17" s="42"/>
      <c r="AE17" s="51" t="e">
        <f t="shared" si="2"/>
        <v>#DIV/0!</v>
      </c>
      <c r="AF17" s="51" t="e">
        <f t="shared" si="3"/>
        <v>#DIV/0!</v>
      </c>
    </row>
    <row r="18" spans="1:40" ht="19" x14ac:dyDescent="0.25">
      <c r="A18" s="210"/>
      <c r="B18" s="208" t="s">
        <v>420</v>
      </c>
      <c r="C18" s="208"/>
      <c r="D18" s="208"/>
      <c r="E18" s="208"/>
      <c r="F18" s="208"/>
      <c r="G18" s="208"/>
      <c r="H18" s="208"/>
      <c r="I18" s="208"/>
      <c r="J18" s="208"/>
      <c r="K18" s="208"/>
      <c r="L18" s="208"/>
      <c r="M18" s="209" t="e">
        <f>'Inserimento Dati'!B45</f>
        <v>#DIV/0!</v>
      </c>
      <c r="N18" s="209"/>
      <c r="O18" s="209"/>
      <c r="P18" s="209"/>
      <c r="Q18" s="209" t="e">
        <f>'Inserimento Dati'!C45</f>
        <v>#DIV/0!</v>
      </c>
      <c r="R18" s="209"/>
      <c r="S18" s="209"/>
      <c r="T18" s="209"/>
      <c r="U18" s="42"/>
      <c r="V18" s="42"/>
      <c r="W18" s="42"/>
      <c r="X18" s="42"/>
      <c r="Y18" s="42"/>
      <c r="Z18" s="42"/>
      <c r="AA18" s="42"/>
      <c r="AB18" s="42"/>
      <c r="AC18" s="42"/>
      <c r="AE18" s="51" t="e">
        <f t="shared" si="2"/>
        <v>#DIV/0!</v>
      </c>
      <c r="AF18" s="51" t="e">
        <f t="shared" si="3"/>
        <v>#DIV/0!</v>
      </c>
    </row>
    <row r="19" spans="1:40" ht="19" x14ac:dyDescent="0.25">
      <c r="A19" s="61"/>
      <c r="B19" s="62"/>
      <c r="C19" s="62"/>
      <c r="D19" s="62"/>
      <c r="E19" s="62"/>
      <c r="F19" s="62"/>
      <c r="G19" s="62"/>
      <c r="H19" s="62"/>
      <c r="I19" s="62"/>
      <c r="J19" s="62"/>
      <c r="K19" s="62"/>
      <c r="L19" s="62"/>
      <c r="M19" s="63"/>
      <c r="N19" s="63"/>
      <c r="O19" s="63"/>
      <c r="P19" s="63"/>
      <c r="Q19" s="63"/>
      <c r="R19" s="63"/>
      <c r="S19" s="63"/>
      <c r="T19" s="63"/>
      <c r="U19" s="42"/>
      <c r="V19" s="42"/>
      <c r="W19" s="42"/>
      <c r="X19" s="42"/>
      <c r="Y19" s="42"/>
      <c r="Z19" s="42"/>
      <c r="AA19" s="42"/>
      <c r="AB19" s="42"/>
      <c r="AC19" s="42"/>
      <c r="AE19" s="51"/>
      <c r="AF19" s="51"/>
    </row>
    <row r="20" spans="1:40" ht="49" customHeight="1" x14ac:dyDescent="0.25">
      <c r="G20" s="103" t="s">
        <v>481</v>
      </c>
      <c r="H20" s="104"/>
      <c r="I20" s="104"/>
      <c r="J20" s="104"/>
      <c r="K20" s="103" t="s">
        <v>482</v>
      </c>
      <c r="L20" s="104"/>
      <c r="M20" s="104"/>
      <c r="N20" s="104"/>
      <c r="O20" s="103" t="s">
        <v>483</v>
      </c>
      <c r="P20" s="104"/>
      <c r="Q20" s="104"/>
      <c r="R20" s="104"/>
      <c r="S20" s="103" t="s">
        <v>484</v>
      </c>
      <c r="T20" s="104"/>
      <c r="U20" s="104"/>
      <c r="V20" s="104"/>
      <c r="W20" s="42"/>
      <c r="X20" s="42"/>
      <c r="Y20" s="42"/>
      <c r="Z20" s="42"/>
      <c r="AA20" s="42"/>
      <c r="AB20" s="42"/>
      <c r="AC20" s="42"/>
      <c r="AE20" s="51"/>
      <c r="AF20" s="51"/>
    </row>
    <row r="21" spans="1:40" ht="19" x14ac:dyDescent="0.25">
      <c r="A21" s="106">
        <v>11</v>
      </c>
      <c r="B21" s="100" t="s">
        <v>485</v>
      </c>
      <c r="C21" s="101"/>
      <c r="D21" s="101"/>
      <c r="E21" s="101"/>
      <c r="F21" s="102"/>
      <c r="G21" s="105" t="e">
        <f>'Inserimento Dati'!B49</f>
        <v>#DIV/0!</v>
      </c>
      <c r="H21" s="105"/>
      <c r="I21" s="105"/>
      <c r="J21" s="105"/>
      <c r="K21" s="105" t="e">
        <f>'Inserimento Dati'!C49</f>
        <v>#DIV/0!</v>
      </c>
      <c r="L21" s="105"/>
      <c r="M21" s="105"/>
      <c r="N21" s="105"/>
      <c r="O21" s="105" t="e">
        <f>'Inserimento Dati'!D49</f>
        <v>#DIV/0!</v>
      </c>
      <c r="P21" s="105"/>
      <c r="Q21" s="105"/>
      <c r="R21" s="105"/>
      <c r="S21" s="105" t="e">
        <f>'Inserimento Dati'!E49</f>
        <v>#DIV/0!</v>
      </c>
      <c r="T21" s="105"/>
      <c r="U21" s="105"/>
      <c r="V21" s="105"/>
      <c r="W21" s="42"/>
      <c r="X21" s="42"/>
      <c r="Y21" s="42"/>
      <c r="Z21" s="42"/>
      <c r="AA21" s="42"/>
      <c r="AB21" s="42"/>
      <c r="AC21" s="42"/>
      <c r="AE21" s="51" t="e">
        <f>G21</f>
        <v>#DIV/0!</v>
      </c>
      <c r="AF21" s="51" t="e">
        <f>K21</f>
        <v>#DIV/0!</v>
      </c>
      <c r="AG21" s="51" t="e">
        <f>O21</f>
        <v>#DIV/0!</v>
      </c>
      <c r="AH21" s="51" t="e">
        <f>S21</f>
        <v>#DIV/0!</v>
      </c>
    </row>
    <row r="22" spans="1:40" ht="19" x14ac:dyDescent="0.25">
      <c r="A22" s="107"/>
      <c r="B22" s="100" t="s">
        <v>486</v>
      </c>
      <c r="C22" s="101"/>
      <c r="D22" s="101"/>
      <c r="E22" s="101"/>
      <c r="F22" s="102"/>
      <c r="G22" s="105" t="e">
        <f>'Inserimento Dati'!B50</f>
        <v>#DIV/0!</v>
      </c>
      <c r="H22" s="105"/>
      <c r="I22" s="105"/>
      <c r="J22" s="105"/>
      <c r="K22" s="105" t="e">
        <f>'Inserimento Dati'!C50</f>
        <v>#DIV/0!</v>
      </c>
      <c r="L22" s="105"/>
      <c r="M22" s="105"/>
      <c r="N22" s="105"/>
      <c r="O22" s="105" t="e">
        <f>'Inserimento Dati'!D50</f>
        <v>#DIV/0!</v>
      </c>
      <c r="P22" s="105"/>
      <c r="Q22" s="105"/>
      <c r="R22" s="105"/>
      <c r="S22" s="105" t="e">
        <f>'Inserimento Dati'!E50</f>
        <v>#DIV/0!</v>
      </c>
      <c r="T22" s="105"/>
      <c r="U22" s="105"/>
      <c r="V22" s="105"/>
      <c r="W22" s="42"/>
      <c r="X22" s="42"/>
      <c r="Y22" s="42"/>
      <c r="Z22" s="42"/>
      <c r="AA22" s="42"/>
      <c r="AB22" s="42"/>
      <c r="AC22" s="42"/>
      <c r="AE22" s="51" t="e">
        <f>G22</f>
        <v>#DIV/0!</v>
      </c>
      <c r="AF22" s="51" t="e">
        <f>K22</f>
        <v>#DIV/0!</v>
      </c>
      <c r="AG22" s="51" t="e">
        <f>O22</f>
        <v>#DIV/0!</v>
      </c>
      <c r="AH22" s="51" t="e">
        <f>S22</f>
        <v>#DIV/0!</v>
      </c>
    </row>
    <row r="25" spans="1:40" ht="28" customHeight="1" thickBot="1" x14ac:dyDescent="0.25">
      <c r="A25" s="4" t="s">
        <v>17</v>
      </c>
      <c r="B25" s="143" t="s">
        <v>0</v>
      </c>
      <c r="C25" s="143"/>
      <c r="D25" s="143"/>
      <c r="E25" s="143"/>
      <c r="F25" s="143"/>
      <c r="G25" s="143"/>
      <c r="H25" s="143" t="s">
        <v>1</v>
      </c>
      <c r="I25" s="143"/>
      <c r="J25" s="143"/>
      <c r="K25" s="168" t="s">
        <v>20</v>
      </c>
      <c r="L25" s="168"/>
      <c r="M25" s="168"/>
      <c r="N25" s="169" t="s">
        <v>21</v>
      </c>
      <c r="O25" s="169"/>
      <c r="P25" s="169"/>
      <c r="Q25" s="170" t="s">
        <v>22</v>
      </c>
      <c r="R25" s="170"/>
      <c r="S25" s="170"/>
      <c r="T25" s="143" t="s">
        <v>19</v>
      </c>
      <c r="U25" s="143"/>
      <c r="V25" s="143" t="s">
        <v>3</v>
      </c>
      <c r="W25" s="143"/>
      <c r="X25" s="143"/>
      <c r="Y25" s="143"/>
      <c r="Z25" s="143"/>
      <c r="AA25" s="143"/>
      <c r="AB25" s="143"/>
      <c r="AC25" s="143"/>
      <c r="AE25" s="152" t="s">
        <v>26</v>
      </c>
      <c r="AF25" s="152"/>
      <c r="AG25" s="152"/>
      <c r="AH25" s="152"/>
      <c r="AL25" s="13"/>
      <c r="AM25" s="13"/>
      <c r="AN25"/>
    </row>
    <row r="26" spans="1:40" ht="23" customHeight="1" x14ac:dyDescent="0.2">
      <c r="A26" s="150">
        <v>1</v>
      </c>
      <c r="B26" s="148" t="s">
        <v>397</v>
      </c>
      <c r="C26" s="148"/>
      <c r="D26" s="148"/>
      <c r="E26" s="148"/>
      <c r="F26" s="148"/>
      <c r="G26" s="148"/>
      <c r="H26" s="144" t="s">
        <v>18</v>
      </c>
      <c r="I26" s="144"/>
      <c r="J26" s="144"/>
      <c r="K26" s="146" t="s">
        <v>4</v>
      </c>
      <c r="L26" s="146"/>
      <c r="M26" s="146"/>
      <c r="N26" s="147" t="s">
        <v>5</v>
      </c>
      <c r="O26" s="147"/>
      <c r="P26" s="147"/>
      <c r="Q26" s="145" t="s">
        <v>6</v>
      </c>
      <c r="R26" s="145"/>
      <c r="S26" s="145"/>
      <c r="T26" s="166" t="e">
        <f>AH28</f>
        <v>#DIV/0!</v>
      </c>
      <c r="U26" s="166"/>
      <c r="V26" s="171"/>
      <c r="W26" s="171"/>
      <c r="X26" s="171"/>
      <c r="Y26" s="171"/>
      <c r="Z26" s="171"/>
      <c r="AA26" s="171"/>
      <c r="AB26" s="171"/>
      <c r="AC26" s="172"/>
      <c r="AL26" s="13"/>
      <c r="AM26" s="13"/>
      <c r="AN26"/>
    </row>
    <row r="27" spans="1:40" ht="16" x14ac:dyDescent="0.2">
      <c r="A27" s="151"/>
      <c r="B27" s="149"/>
      <c r="C27" s="149"/>
      <c r="D27" s="149"/>
      <c r="E27" s="149"/>
      <c r="F27" s="149"/>
      <c r="G27" s="149"/>
      <c r="H27" s="130"/>
      <c r="I27" s="130"/>
      <c r="J27" s="130"/>
      <c r="K27" s="123" t="s">
        <v>23</v>
      </c>
      <c r="L27" s="123"/>
      <c r="M27" s="123"/>
      <c r="N27" s="124" t="s">
        <v>24</v>
      </c>
      <c r="O27" s="124"/>
      <c r="P27" s="124"/>
      <c r="Q27" s="126" t="s">
        <v>25</v>
      </c>
      <c r="R27" s="126"/>
      <c r="S27" s="126"/>
      <c r="T27" s="167"/>
      <c r="U27" s="167"/>
      <c r="V27" s="164"/>
      <c r="W27" s="164"/>
      <c r="X27" s="164"/>
      <c r="Y27" s="164"/>
      <c r="Z27" s="164"/>
      <c r="AA27" s="164"/>
      <c r="AB27" s="164"/>
      <c r="AC27" s="165"/>
      <c r="AL27" s="13"/>
      <c r="AM27" s="13"/>
      <c r="AN27"/>
    </row>
    <row r="28" spans="1:40" ht="24" x14ac:dyDescent="0.2">
      <c r="A28" s="151"/>
      <c r="B28" s="149"/>
      <c r="C28" s="149"/>
      <c r="D28" s="149"/>
      <c r="E28" s="149"/>
      <c r="F28" s="149"/>
      <c r="G28" s="149"/>
      <c r="H28" s="130"/>
      <c r="I28" s="130"/>
      <c r="J28" s="130"/>
      <c r="K28" s="128" t="e">
        <f>IF(U4=0, "X", "")</f>
        <v>#DIV/0!</v>
      </c>
      <c r="L28" s="128"/>
      <c r="M28" s="128"/>
      <c r="N28" s="128" t="e">
        <f>IF(U4&lt;=0.1, "X", "")</f>
        <v>#DIV/0!</v>
      </c>
      <c r="O28" s="128"/>
      <c r="P28" s="128"/>
      <c r="Q28" s="128" t="e">
        <f>IF(U4&gt;0.1, "X", "")</f>
        <v>#DIV/0!</v>
      </c>
      <c r="R28" s="128"/>
      <c r="S28" s="128"/>
      <c r="T28" s="167"/>
      <c r="U28" s="167"/>
      <c r="V28" s="164"/>
      <c r="W28" s="164"/>
      <c r="X28" s="164"/>
      <c r="Y28" s="164"/>
      <c r="Z28" s="164"/>
      <c r="AA28" s="164"/>
      <c r="AB28" s="164"/>
      <c r="AC28" s="165"/>
      <c r="AE28" s="6" t="e">
        <f>IF(K28="X", 0, 0)</f>
        <v>#DIV/0!</v>
      </c>
      <c r="AF28" s="6" t="e">
        <f>IF(N28="X", 3, 0)</f>
        <v>#DIV/0!</v>
      </c>
      <c r="AG28" s="6" t="e">
        <f>IF(Q28="X", 6, 0)</f>
        <v>#DIV/0!</v>
      </c>
      <c r="AH28" s="6" t="e">
        <f>AE28+AF28+AG28</f>
        <v>#DIV/0!</v>
      </c>
      <c r="AJ28" s="1" t="e">
        <f>T26</f>
        <v>#DIV/0!</v>
      </c>
      <c r="AL28" s="13"/>
      <c r="AM28" s="13"/>
      <c r="AN28"/>
    </row>
    <row r="29" spans="1:40" ht="22" customHeight="1" x14ac:dyDescent="0.2">
      <c r="A29" s="151"/>
      <c r="B29" s="149"/>
      <c r="C29" s="149"/>
      <c r="D29" s="149"/>
      <c r="E29" s="149"/>
      <c r="F29" s="149"/>
      <c r="G29" s="149"/>
      <c r="H29" s="129" t="s">
        <v>7</v>
      </c>
      <c r="I29" s="129"/>
      <c r="J29" s="129"/>
      <c r="K29" s="153" t="s">
        <v>4</v>
      </c>
      <c r="L29" s="153"/>
      <c r="M29" s="153"/>
      <c r="N29" s="154" t="s">
        <v>8</v>
      </c>
      <c r="O29" s="154"/>
      <c r="P29" s="154"/>
      <c r="Q29" s="155" t="s">
        <v>9</v>
      </c>
      <c r="R29" s="155"/>
      <c r="S29" s="155"/>
      <c r="T29" s="156" t="e">
        <f>AH31</f>
        <v>#DIV/0!</v>
      </c>
      <c r="U29" s="157"/>
      <c r="V29" s="162"/>
      <c r="W29" s="162"/>
      <c r="X29" s="162"/>
      <c r="Y29" s="162"/>
      <c r="Z29" s="162"/>
      <c r="AA29" s="162"/>
      <c r="AB29" s="162"/>
      <c r="AC29" s="163"/>
      <c r="AL29" s="13"/>
      <c r="AM29" s="13"/>
      <c r="AN29"/>
    </row>
    <row r="30" spans="1:40" ht="14" customHeight="1" x14ac:dyDescent="0.2">
      <c r="A30" s="151"/>
      <c r="B30" s="149"/>
      <c r="C30" s="149"/>
      <c r="D30" s="149"/>
      <c r="E30" s="149"/>
      <c r="F30" s="149"/>
      <c r="G30" s="149"/>
      <c r="H30" s="130"/>
      <c r="I30" s="130"/>
      <c r="J30" s="130"/>
      <c r="K30" s="123" t="s">
        <v>23</v>
      </c>
      <c r="L30" s="123"/>
      <c r="M30" s="123"/>
      <c r="N30" s="124" t="s">
        <v>24</v>
      </c>
      <c r="O30" s="124"/>
      <c r="P30" s="124"/>
      <c r="Q30" s="126" t="s">
        <v>25</v>
      </c>
      <c r="R30" s="126"/>
      <c r="S30" s="126"/>
      <c r="T30" s="158"/>
      <c r="U30" s="159"/>
      <c r="V30" s="164"/>
      <c r="W30" s="164"/>
      <c r="X30" s="164"/>
      <c r="Y30" s="164"/>
      <c r="Z30" s="164"/>
      <c r="AA30" s="164"/>
      <c r="AB30" s="164"/>
      <c r="AC30" s="165"/>
      <c r="AL30" s="13"/>
      <c r="AM30" s="13"/>
      <c r="AN30"/>
    </row>
    <row r="31" spans="1:40" ht="24" x14ac:dyDescent="0.2">
      <c r="A31" s="151"/>
      <c r="B31" s="149"/>
      <c r="C31" s="149"/>
      <c r="D31" s="149"/>
      <c r="E31" s="149"/>
      <c r="F31" s="149"/>
      <c r="G31" s="149"/>
      <c r="H31" s="130"/>
      <c r="I31" s="130"/>
      <c r="J31" s="130"/>
      <c r="K31" s="128" t="e">
        <f>IF(X4=0, "X", "")</f>
        <v>#DIV/0!</v>
      </c>
      <c r="L31" s="128"/>
      <c r="M31" s="128"/>
      <c r="N31" s="128" t="e">
        <f>IF(X4&lt;=0.1, "X", "")</f>
        <v>#DIV/0!</v>
      </c>
      <c r="O31" s="128"/>
      <c r="P31" s="128"/>
      <c r="Q31" s="128" t="e">
        <f>IF(X4&gt;0.1, "X", "")</f>
        <v>#DIV/0!</v>
      </c>
      <c r="R31" s="128"/>
      <c r="S31" s="128"/>
      <c r="T31" s="160"/>
      <c r="U31" s="161"/>
      <c r="V31" s="164"/>
      <c r="W31" s="164"/>
      <c r="X31" s="164"/>
      <c r="Y31" s="164"/>
      <c r="Z31" s="164"/>
      <c r="AA31" s="164"/>
      <c r="AB31" s="164"/>
      <c r="AC31" s="165"/>
      <c r="AE31" s="6" t="e">
        <f>IF(K31="X", 0, 0)</f>
        <v>#DIV/0!</v>
      </c>
      <c r="AF31" s="6" t="e">
        <f>IF(N31="X", 3, 0)</f>
        <v>#DIV/0!</v>
      </c>
      <c r="AG31" s="6" t="e">
        <f>IF(Q31="X", 6, 0)</f>
        <v>#DIV/0!</v>
      </c>
      <c r="AH31" s="6" t="e">
        <f>AE31+AF31+AG31</f>
        <v>#DIV/0!</v>
      </c>
      <c r="AJ31" s="1" t="e">
        <f>T29</f>
        <v>#DIV/0!</v>
      </c>
      <c r="AL31" s="13"/>
      <c r="AM31" s="13"/>
      <c r="AN31"/>
    </row>
    <row r="32" spans="1:40" ht="39" customHeight="1" thickBot="1" x14ac:dyDescent="0.25">
      <c r="A32" s="97" t="s">
        <v>557</v>
      </c>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9"/>
      <c r="AL32" s="13"/>
      <c r="AM32" s="13"/>
      <c r="AN32"/>
    </row>
    <row r="33" spans="1:40" ht="22" customHeight="1" x14ac:dyDescent="0.2">
      <c r="A33" s="150">
        <v>2</v>
      </c>
      <c r="B33" s="148" t="s">
        <v>558</v>
      </c>
      <c r="C33" s="148"/>
      <c r="D33" s="148"/>
      <c r="E33" s="148"/>
      <c r="F33" s="148"/>
      <c r="G33" s="148"/>
      <c r="H33" s="144" t="s">
        <v>18</v>
      </c>
      <c r="I33" s="144"/>
      <c r="J33" s="144"/>
      <c r="K33" s="146" t="s">
        <v>4</v>
      </c>
      <c r="L33" s="146"/>
      <c r="M33" s="146"/>
      <c r="N33" s="147" t="s">
        <v>568</v>
      </c>
      <c r="O33" s="147"/>
      <c r="P33" s="147"/>
      <c r="Q33" s="145" t="s">
        <v>569</v>
      </c>
      <c r="R33" s="145"/>
      <c r="S33" s="145"/>
      <c r="T33" s="166" t="e">
        <f>AH35</f>
        <v>#DIV/0!</v>
      </c>
      <c r="U33" s="166"/>
      <c r="V33" s="171"/>
      <c r="W33" s="171"/>
      <c r="X33" s="171"/>
      <c r="Y33" s="171"/>
      <c r="Z33" s="171"/>
      <c r="AA33" s="171"/>
      <c r="AB33" s="171"/>
      <c r="AC33" s="172"/>
      <c r="AL33" s="13"/>
      <c r="AM33" s="13"/>
      <c r="AN33"/>
    </row>
    <row r="34" spans="1:40" ht="16" x14ac:dyDescent="0.2">
      <c r="A34" s="151"/>
      <c r="B34" s="149"/>
      <c r="C34" s="149"/>
      <c r="D34" s="149"/>
      <c r="E34" s="149"/>
      <c r="F34" s="149"/>
      <c r="G34" s="149"/>
      <c r="H34" s="130"/>
      <c r="I34" s="130"/>
      <c r="J34" s="130"/>
      <c r="K34" s="123" t="s">
        <v>23</v>
      </c>
      <c r="L34" s="123"/>
      <c r="M34" s="123"/>
      <c r="N34" s="124" t="s">
        <v>24</v>
      </c>
      <c r="O34" s="124"/>
      <c r="P34" s="124"/>
      <c r="Q34" s="126" t="s">
        <v>25</v>
      </c>
      <c r="R34" s="126"/>
      <c r="S34" s="126"/>
      <c r="T34" s="167"/>
      <c r="U34" s="167"/>
      <c r="V34" s="164"/>
      <c r="W34" s="164"/>
      <c r="X34" s="164"/>
      <c r="Y34" s="164"/>
      <c r="Z34" s="164"/>
      <c r="AA34" s="164"/>
      <c r="AB34" s="164"/>
      <c r="AC34" s="165"/>
      <c r="AL34" s="13"/>
      <c r="AM34" s="13"/>
      <c r="AN34"/>
    </row>
    <row r="35" spans="1:40" ht="24" x14ac:dyDescent="0.2">
      <c r="A35" s="151"/>
      <c r="B35" s="149"/>
      <c r="C35" s="149"/>
      <c r="D35" s="149"/>
      <c r="E35" s="149"/>
      <c r="F35" s="149"/>
      <c r="G35" s="149"/>
      <c r="H35" s="130"/>
      <c r="I35" s="130"/>
      <c r="J35" s="130"/>
      <c r="K35" s="128" t="e">
        <f>IF(U5=0, "X", "")</f>
        <v>#DIV/0!</v>
      </c>
      <c r="L35" s="128"/>
      <c r="M35" s="128"/>
      <c r="N35" s="128" t="e">
        <f>IF(U5&lt;=0.2, "X", "")</f>
        <v>#DIV/0!</v>
      </c>
      <c r="O35" s="128"/>
      <c r="P35" s="128"/>
      <c r="Q35" s="128" t="e">
        <f>IF(U5&gt;0.2, "X", "")</f>
        <v>#DIV/0!</v>
      </c>
      <c r="R35" s="128"/>
      <c r="S35" s="128"/>
      <c r="T35" s="167"/>
      <c r="U35" s="167"/>
      <c r="V35" s="164"/>
      <c r="W35" s="164"/>
      <c r="X35" s="164"/>
      <c r="Y35" s="164"/>
      <c r="Z35" s="164"/>
      <c r="AA35" s="164"/>
      <c r="AB35" s="164"/>
      <c r="AC35" s="165"/>
      <c r="AE35" s="6" t="e">
        <f>IF(K35="X", 0, 0)</f>
        <v>#DIV/0!</v>
      </c>
      <c r="AF35" s="6" t="e">
        <f>IF(N35="X", 3, 0)</f>
        <v>#DIV/0!</v>
      </c>
      <c r="AG35" s="6" t="e">
        <f>IF(Q35="X", 6, 0)</f>
        <v>#DIV/0!</v>
      </c>
      <c r="AH35" s="6" t="e">
        <f>AE35+AF35+AG35</f>
        <v>#DIV/0!</v>
      </c>
      <c r="AJ35" s="1" t="e">
        <f>T33</f>
        <v>#DIV/0!</v>
      </c>
      <c r="AL35" s="13"/>
      <c r="AM35" s="13"/>
      <c r="AN35"/>
    </row>
    <row r="36" spans="1:40" ht="21" customHeight="1" x14ac:dyDescent="0.2">
      <c r="A36" s="151"/>
      <c r="B36" s="149"/>
      <c r="C36" s="149"/>
      <c r="D36" s="149"/>
      <c r="E36" s="149"/>
      <c r="F36" s="149"/>
      <c r="G36" s="149"/>
      <c r="H36" s="129" t="s">
        <v>7</v>
      </c>
      <c r="I36" s="129"/>
      <c r="J36" s="129"/>
      <c r="K36" s="153" t="s">
        <v>4</v>
      </c>
      <c r="L36" s="153"/>
      <c r="M36" s="153"/>
      <c r="N36" s="154" t="s">
        <v>8</v>
      </c>
      <c r="O36" s="154"/>
      <c r="P36" s="154"/>
      <c r="Q36" s="155" t="s">
        <v>9</v>
      </c>
      <c r="R36" s="155"/>
      <c r="S36" s="155"/>
      <c r="T36" s="156" t="e">
        <f>AH38</f>
        <v>#DIV/0!</v>
      </c>
      <c r="U36" s="157"/>
      <c r="V36" s="162"/>
      <c r="W36" s="162"/>
      <c r="X36" s="162"/>
      <c r="Y36" s="162"/>
      <c r="Z36" s="162"/>
      <c r="AA36" s="162"/>
      <c r="AB36" s="162"/>
      <c r="AC36" s="163"/>
      <c r="AL36" s="13"/>
      <c r="AM36" s="13"/>
      <c r="AN36"/>
    </row>
    <row r="37" spans="1:40" ht="16" x14ac:dyDescent="0.2">
      <c r="A37" s="151"/>
      <c r="B37" s="149"/>
      <c r="C37" s="149"/>
      <c r="D37" s="149"/>
      <c r="E37" s="149"/>
      <c r="F37" s="149"/>
      <c r="G37" s="149"/>
      <c r="H37" s="130"/>
      <c r="I37" s="130"/>
      <c r="J37" s="130"/>
      <c r="K37" s="123" t="s">
        <v>23</v>
      </c>
      <c r="L37" s="123"/>
      <c r="M37" s="123"/>
      <c r="N37" s="124" t="s">
        <v>24</v>
      </c>
      <c r="O37" s="124"/>
      <c r="P37" s="124"/>
      <c r="Q37" s="126" t="s">
        <v>25</v>
      </c>
      <c r="R37" s="126"/>
      <c r="S37" s="126"/>
      <c r="T37" s="158"/>
      <c r="U37" s="159"/>
      <c r="V37" s="164"/>
      <c r="W37" s="164"/>
      <c r="X37" s="164"/>
      <c r="Y37" s="164"/>
      <c r="Z37" s="164"/>
      <c r="AA37" s="164"/>
      <c r="AB37" s="164"/>
      <c r="AC37" s="165"/>
      <c r="AL37" s="13"/>
      <c r="AM37" s="13"/>
      <c r="AN37"/>
    </row>
    <row r="38" spans="1:40" ht="24" x14ac:dyDescent="0.2">
      <c r="A38" s="151"/>
      <c r="B38" s="149"/>
      <c r="C38" s="149"/>
      <c r="D38" s="149"/>
      <c r="E38" s="149"/>
      <c r="F38" s="149"/>
      <c r="G38" s="149"/>
      <c r="H38" s="130"/>
      <c r="I38" s="130"/>
      <c r="J38" s="130"/>
      <c r="K38" s="128" t="e">
        <f>IF(X5=0, "X", "")</f>
        <v>#DIV/0!</v>
      </c>
      <c r="L38" s="128"/>
      <c r="M38" s="128"/>
      <c r="N38" s="128" t="e">
        <f>IF(X5&lt;=0.1, "X", "")</f>
        <v>#DIV/0!</v>
      </c>
      <c r="O38" s="128"/>
      <c r="P38" s="128"/>
      <c r="Q38" s="128" t="e">
        <f>IF(X5&gt;0.1, "X", "")</f>
        <v>#DIV/0!</v>
      </c>
      <c r="R38" s="128"/>
      <c r="S38" s="128"/>
      <c r="T38" s="160"/>
      <c r="U38" s="161"/>
      <c r="V38" s="164"/>
      <c r="W38" s="164"/>
      <c r="X38" s="164"/>
      <c r="Y38" s="164"/>
      <c r="Z38" s="164"/>
      <c r="AA38" s="164"/>
      <c r="AB38" s="164"/>
      <c r="AC38" s="165"/>
      <c r="AE38" s="6" t="e">
        <f>IF(K38="X", 0, 0)</f>
        <v>#DIV/0!</v>
      </c>
      <c r="AF38" s="6" t="e">
        <f>IF(N38="X", 3, 0)</f>
        <v>#DIV/0!</v>
      </c>
      <c r="AG38" s="6" t="e">
        <f>IF(Q38="X", 6, 0)</f>
        <v>#DIV/0!</v>
      </c>
      <c r="AH38" s="6" t="e">
        <f>AE38+AF38+AG38</f>
        <v>#DIV/0!</v>
      </c>
      <c r="AJ38" s="1" t="e">
        <f>T36</f>
        <v>#DIV/0!</v>
      </c>
      <c r="AL38" s="13"/>
      <c r="AM38" s="13"/>
      <c r="AN38"/>
    </row>
    <row r="39" spans="1:40" ht="49" customHeight="1" thickBot="1" x14ac:dyDescent="0.25">
      <c r="A39" s="97" t="s">
        <v>559</v>
      </c>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9"/>
      <c r="AL39" s="13"/>
      <c r="AM39" s="13"/>
      <c r="AN39"/>
    </row>
    <row r="40" spans="1:40" ht="21" customHeight="1" x14ac:dyDescent="0.2">
      <c r="A40" s="150">
        <v>3</v>
      </c>
      <c r="B40" s="148" t="s">
        <v>552</v>
      </c>
      <c r="C40" s="148"/>
      <c r="D40" s="148"/>
      <c r="E40" s="148"/>
      <c r="F40" s="148"/>
      <c r="G40" s="148"/>
      <c r="H40" s="144" t="s">
        <v>18</v>
      </c>
      <c r="I40" s="144"/>
      <c r="J40" s="144"/>
      <c r="K40" s="146" t="s">
        <v>4</v>
      </c>
      <c r="L40" s="146"/>
      <c r="M40" s="146"/>
      <c r="N40" s="147" t="s">
        <v>5</v>
      </c>
      <c r="O40" s="147"/>
      <c r="P40" s="147"/>
      <c r="Q40" s="145" t="s">
        <v>6</v>
      </c>
      <c r="R40" s="145"/>
      <c r="S40" s="145"/>
      <c r="T40" s="166" t="e">
        <f>AH42</f>
        <v>#DIV/0!</v>
      </c>
      <c r="U40" s="166"/>
      <c r="V40" s="171"/>
      <c r="W40" s="171"/>
      <c r="X40" s="171"/>
      <c r="Y40" s="171"/>
      <c r="Z40" s="171"/>
      <c r="AA40" s="171"/>
      <c r="AB40" s="171"/>
      <c r="AC40" s="172"/>
      <c r="AL40" s="13"/>
      <c r="AM40" s="13"/>
      <c r="AN40"/>
    </row>
    <row r="41" spans="1:40" ht="16" x14ac:dyDescent="0.2">
      <c r="A41" s="151"/>
      <c r="B41" s="149"/>
      <c r="C41" s="149"/>
      <c r="D41" s="149"/>
      <c r="E41" s="149"/>
      <c r="F41" s="149"/>
      <c r="G41" s="149"/>
      <c r="H41" s="130"/>
      <c r="I41" s="130"/>
      <c r="J41" s="130"/>
      <c r="K41" s="123" t="s">
        <v>23</v>
      </c>
      <c r="L41" s="123"/>
      <c r="M41" s="123"/>
      <c r="N41" s="124" t="s">
        <v>27</v>
      </c>
      <c r="O41" s="124"/>
      <c r="P41" s="124"/>
      <c r="Q41" s="126" t="s">
        <v>24</v>
      </c>
      <c r="R41" s="126"/>
      <c r="S41" s="126"/>
      <c r="T41" s="167"/>
      <c r="U41" s="167"/>
      <c r="V41" s="164"/>
      <c r="W41" s="164"/>
      <c r="X41" s="164"/>
      <c r="Y41" s="164"/>
      <c r="Z41" s="164"/>
      <c r="AA41" s="164"/>
      <c r="AB41" s="164"/>
      <c r="AC41" s="165"/>
      <c r="AL41" s="13"/>
      <c r="AM41" s="13"/>
      <c r="AN41"/>
    </row>
    <row r="42" spans="1:40" ht="24" x14ac:dyDescent="0.2">
      <c r="A42" s="151"/>
      <c r="B42" s="149"/>
      <c r="C42" s="149"/>
      <c r="D42" s="149"/>
      <c r="E42" s="149"/>
      <c r="F42" s="149"/>
      <c r="G42" s="149"/>
      <c r="H42" s="130"/>
      <c r="I42" s="130"/>
      <c r="J42" s="130"/>
      <c r="K42" s="128" t="e">
        <f>IF(U6=0, "X", "")</f>
        <v>#DIV/0!</v>
      </c>
      <c r="L42" s="128"/>
      <c r="M42" s="128"/>
      <c r="N42" s="128" t="e">
        <f>IF(U6&lt;=0.1, "X", "")</f>
        <v>#DIV/0!</v>
      </c>
      <c r="O42" s="128"/>
      <c r="P42" s="128"/>
      <c r="Q42" s="128" t="e">
        <f>IF(U6&gt;0.1, "X", "")</f>
        <v>#DIV/0!</v>
      </c>
      <c r="R42" s="128"/>
      <c r="S42" s="128"/>
      <c r="T42" s="167"/>
      <c r="U42" s="167"/>
      <c r="V42" s="164"/>
      <c r="W42" s="164"/>
      <c r="X42" s="164"/>
      <c r="Y42" s="164"/>
      <c r="Z42" s="164"/>
      <c r="AA42" s="164"/>
      <c r="AB42" s="164"/>
      <c r="AC42" s="165"/>
      <c r="AE42" s="6" t="e">
        <f>IF(K42="X", 0, 0)</f>
        <v>#DIV/0!</v>
      </c>
      <c r="AF42" s="6" t="e">
        <f>IF(N42="X", 2, 0)</f>
        <v>#DIV/0!</v>
      </c>
      <c r="AG42" s="6" t="e">
        <f>IF(Q42="X", 4, 0)</f>
        <v>#DIV/0!</v>
      </c>
      <c r="AH42" s="6" t="e">
        <f>AE42+AF42+AG42</f>
        <v>#DIV/0!</v>
      </c>
      <c r="AJ42" s="1" t="e">
        <f>T40</f>
        <v>#DIV/0!</v>
      </c>
      <c r="AL42" s="13"/>
      <c r="AM42" s="13"/>
      <c r="AN42"/>
    </row>
    <row r="43" spans="1:40" ht="22" customHeight="1" x14ac:dyDescent="0.2">
      <c r="A43" s="151"/>
      <c r="B43" s="149"/>
      <c r="C43" s="149"/>
      <c r="D43" s="149"/>
      <c r="E43" s="149"/>
      <c r="F43" s="149"/>
      <c r="G43" s="149"/>
      <c r="H43" s="129" t="s">
        <v>7</v>
      </c>
      <c r="I43" s="129"/>
      <c r="J43" s="129"/>
      <c r="K43" s="153" t="s">
        <v>4</v>
      </c>
      <c r="L43" s="153"/>
      <c r="M43" s="153"/>
      <c r="N43" s="154" t="s">
        <v>8</v>
      </c>
      <c r="O43" s="154"/>
      <c r="P43" s="154"/>
      <c r="Q43" s="155" t="s">
        <v>9</v>
      </c>
      <c r="R43" s="155"/>
      <c r="S43" s="155"/>
      <c r="T43" s="156" t="e">
        <f>AH45</f>
        <v>#DIV/0!</v>
      </c>
      <c r="U43" s="157"/>
      <c r="V43" s="162"/>
      <c r="W43" s="162"/>
      <c r="X43" s="162"/>
      <c r="Y43" s="162"/>
      <c r="Z43" s="162"/>
      <c r="AA43" s="162"/>
      <c r="AB43" s="162"/>
      <c r="AC43" s="163"/>
      <c r="AL43" s="13"/>
      <c r="AM43" s="13"/>
      <c r="AN43"/>
    </row>
    <row r="44" spans="1:40" ht="16" x14ac:dyDescent="0.2">
      <c r="A44" s="151"/>
      <c r="B44" s="149"/>
      <c r="C44" s="149"/>
      <c r="D44" s="149"/>
      <c r="E44" s="149"/>
      <c r="F44" s="149"/>
      <c r="G44" s="149"/>
      <c r="H44" s="130"/>
      <c r="I44" s="130"/>
      <c r="J44" s="130"/>
      <c r="K44" s="123" t="s">
        <v>23</v>
      </c>
      <c r="L44" s="123"/>
      <c r="M44" s="123"/>
      <c r="N44" s="124" t="s">
        <v>27</v>
      </c>
      <c r="O44" s="124"/>
      <c r="P44" s="124"/>
      <c r="Q44" s="126" t="s">
        <v>28</v>
      </c>
      <c r="R44" s="126"/>
      <c r="S44" s="126"/>
      <c r="T44" s="158"/>
      <c r="U44" s="159"/>
      <c r="V44" s="164"/>
      <c r="W44" s="164"/>
      <c r="X44" s="164"/>
      <c r="Y44" s="164"/>
      <c r="Z44" s="164"/>
      <c r="AA44" s="164"/>
      <c r="AB44" s="164"/>
      <c r="AC44" s="165"/>
      <c r="AL44" s="13"/>
      <c r="AM44" s="13"/>
      <c r="AN44"/>
    </row>
    <row r="45" spans="1:40" ht="24" x14ac:dyDescent="0.2">
      <c r="A45" s="151"/>
      <c r="B45" s="149"/>
      <c r="C45" s="149"/>
      <c r="D45" s="149"/>
      <c r="E45" s="149"/>
      <c r="F45" s="149"/>
      <c r="G45" s="149"/>
      <c r="H45" s="130"/>
      <c r="I45" s="130"/>
      <c r="J45" s="130"/>
      <c r="K45" s="128" t="e">
        <f>IF(X6=0, "X", "")</f>
        <v>#DIV/0!</v>
      </c>
      <c r="L45" s="128"/>
      <c r="M45" s="128"/>
      <c r="N45" s="128" t="e">
        <f>IF(X6&lt;=0.1, "X", "")</f>
        <v>#DIV/0!</v>
      </c>
      <c r="O45" s="128"/>
      <c r="P45" s="128"/>
      <c r="Q45" s="128" t="e">
        <f>IF(X6&gt;0.1, "X", "")</f>
        <v>#DIV/0!</v>
      </c>
      <c r="R45" s="128"/>
      <c r="S45" s="128"/>
      <c r="T45" s="160"/>
      <c r="U45" s="161"/>
      <c r="V45" s="164"/>
      <c r="W45" s="164"/>
      <c r="X45" s="164"/>
      <c r="Y45" s="164"/>
      <c r="Z45" s="164"/>
      <c r="AA45" s="164"/>
      <c r="AB45" s="164"/>
      <c r="AC45" s="165"/>
      <c r="AE45" s="6" t="e">
        <f>IF(K45="X", 0, 0)</f>
        <v>#DIV/0!</v>
      </c>
      <c r="AF45" s="6" t="e">
        <f>IF(N45="X", 2, 0)</f>
        <v>#DIV/0!</v>
      </c>
      <c r="AG45" s="6" t="e">
        <f>IF(Q45="X", 4, 0)</f>
        <v>#DIV/0!</v>
      </c>
      <c r="AH45" s="6" t="e">
        <f>AE45+AF45+AG45</f>
        <v>#DIV/0!</v>
      </c>
      <c r="AJ45" s="1" t="e">
        <f>T43</f>
        <v>#DIV/0!</v>
      </c>
      <c r="AL45" s="13"/>
      <c r="AM45" s="13"/>
      <c r="AN45"/>
    </row>
    <row r="46" spans="1:40" ht="28" customHeight="1" thickBot="1" x14ac:dyDescent="0.25">
      <c r="A46" s="97" t="s">
        <v>560</v>
      </c>
      <c r="B46" s="98"/>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9"/>
      <c r="AL46" s="13"/>
      <c r="AM46" s="13"/>
      <c r="AN46"/>
    </row>
    <row r="47" spans="1:40" ht="33" customHeight="1" x14ac:dyDescent="0.2">
      <c r="A47" s="150">
        <v>4</v>
      </c>
      <c r="B47" s="148" t="s">
        <v>10</v>
      </c>
      <c r="C47" s="148"/>
      <c r="D47" s="148"/>
      <c r="E47" s="148"/>
      <c r="F47" s="148"/>
      <c r="G47" s="148"/>
      <c r="H47" s="144" t="s">
        <v>18</v>
      </c>
      <c r="I47" s="144"/>
      <c r="J47" s="144"/>
      <c r="K47" s="146" t="s">
        <v>4</v>
      </c>
      <c r="L47" s="146"/>
      <c r="M47" s="146"/>
      <c r="N47" s="147" t="s">
        <v>5</v>
      </c>
      <c r="O47" s="147"/>
      <c r="P47" s="147"/>
      <c r="Q47" s="145" t="s">
        <v>6</v>
      </c>
      <c r="R47" s="145"/>
      <c r="S47" s="145"/>
      <c r="T47" s="166" t="e">
        <f>AH49</f>
        <v>#DIV/0!</v>
      </c>
      <c r="U47" s="166"/>
      <c r="V47" s="171"/>
      <c r="W47" s="171"/>
      <c r="X47" s="171"/>
      <c r="Y47" s="171"/>
      <c r="Z47" s="171"/>
      <c r="AA47" s="171"/>
      <c r="AB47" s="171"/>
      <c r="AC47" s="172"/>
      <c r="AL47" s="13"/>
      <c r="AM47" s="13"/>
      <c r="AN47"/>
    </row>
    <row r="48" spans="1:40" ht="14" customHeight="1" x14ac:dyDescent="0.2">
      <c r="A48" s="151"/>
      <c r="B48" s="149"/>
      <c r="C48" s="149"/>
      <c r="D48" s="149"/>
      <c r="E48" s="149"/>
      <c r="F48" s="149"/>
      <c r="G48" s="149"/>
      <c r="H48" s="130"/>
      <c r="I48" s="130"/>
      <c r="J48" s="130"/>
      <c r="K48" s="123" t="s">
        <v>23</v>
      </c>
      <c r="L48" s="123"/>
      <c r="M48" s="123"/>
      <c r="N48" s="124" t="s">
        <v>24</v>
      </c>
      <c r="O48" s="124"/>
      <c r="P48" s="124"/>
      <c r="Q48" s="126" t="s">
        <v>25</v>
      </c>
      <c r="R48" s="126"/>
      <c r="S48" s="126"/>
      <c r="T48" s="167"/>
      <c r="U48" s="167"/>
      <c r="V48" s="164"/>
      <c r="W48" s="164"/>
      <c r="X48" s="164"/>
      <c r="Y48" s="164"/>
      <c r="Z48" s="164"/>
      <c r="AA48" s="164"/>
      <c r="AB48" s="164"/>
      <c r="AC48" s="165"/>
    </row>
    <row r="49" spans="1:36" ht="24" x14ac:dyDescent="0.2">
      <c r="A49" s="151"/>
      <c r="B49" s="149"/>
      <c r="C49" s="149"/>
      <c r="D49" s="149"/>
      <c r="E49" s="149"/>
      <c r="F49" s="149"/>
      <c r="G49" s="149"/>
      <c r="H49" s="130"/>
      <c r="I49" s="130"/>
      <c r="J49" s="130"/>
      <c r="K49" s="128" t="e">
        <f>IF(U7=0, "X", "")</f>
        <v>#DIV/0!</v>
      </c>
      <c r="L49" s="128"/>
      <c r="M49" s="128"/>
      <c r="N49" s="128" t="e">
        <f>IF(U7&lt;=0.1, "X", "")</f>
        <v>#DIV/0!</v>
      </c>
      <c r="O49" s="128"/>
      <c r="P49" s="128"/>
      <c r="Q49" s="128" t="e">
        <f>IF(U7&gt;0.1, "X", "")</f>
        <v>#DIV/0!</v>
      </c>
      <c r="R49" s="128"/>
      <c r="S49" s="128"/>
      <c r="T49" s="167"/>
      <c r="U49" s="167"/>
      <c r="V49" s="164"/>
      <c r="W49" s="164"/>
      <c r="X49" s="164"/>
      <c r="Y49" s="164"/>
      <c r="Z49" s="164"/>
      <c r="AA49" s="164"/>
      <c r="AB49" s="164"/>
      <c r="AC49" s="165"/>
      <c r="AE49" s="6" t="e">
        <f>IF(K49="X", 0, 0)</f>
        <v>#DIV/0!</v>
      </c>
      <c r="AF49" s="6" t="e">
        <f>IF(N49="X", 3, 0)</f>
        <v>#DIV/0!</v>
      </c>
      <c r="AG49" s="6" t="e">
        <f>IF(Q49="X", 6, 0)</f>
        <v>#DIV/0!</v>
      </c>
      <c r="AH49" s="6" t="e">
        <f>AE49+AF49+AG49</f>
        <v>#DIV/0!</v>
      </c>
      <c r="AJ49" s="1" t="e">
        <f>T47</f>
        <v>#DIV/0!</v>
      </c>
    </row>
    <row r="50" spans="1:36" ht="30" customHeight="1" x14ac:dyDescent="0.2">
      <c r="A50" s="151"/>
      <c r="B50" s="149"/>
      <c r="C50" s="149"/>
      <c r="D50" s="149"/>
      <c r="E50" s="149"/>
      <c r="F50" s="149"/>
      <c r="G50" s="149"/>
      <c r="H50" s="129" t="s">
        <v>7</v>
      </c>
      <c r="I50" s="129"/>
      <c r="J50" s="129"/>
      <c r="K50" s="153" t="s">
        <v>4</v>
      </c>
      <c r="L50" s="153"/>
      <c r="M50" s="153"/>
      <c r="N50" s="154" t="s">
        <v>8</v>
      </c>
      <c r="O50" s="154"/>
      <c r="P50" s="154"/>
      <c r="Q50" s="155" t="s">
        <v>9</v>
      </c>
      <c r="R50" s="155"/>
      <c r="S50" s="155"/>
      <c r="T50" s="156" t="e">
        <f>AH52</f>
        <v>#DIV/0!</v>
      </c>
      <c r="U50" s="157"/>
      <c r="V50" s="162"/>
      <c r="W50" s="162"/>
      <c r="X50" s="162"/>
      <c r="Y50" s="162"/>
      <c r="Z50" s="162"/>
      <c r="AA50" s="162"/>
      <c r="AB50" s="162"/>
      <c r="AC50" s="163"/>
    </row>
    <row r="51" spans="1:36" ht="14" customHeight="1" x14ac:dyDescent="0.2">
      <c r="A51" s="151"/>
      <c r="B51" s="149"/>
      <c r="C51" s="149"/>
      <c r="D51" s="149"/>
      <c r="E51" s="149"/>
      <c r="F51" s="149"/>
      <c r="G51" s="149"/>
      <c r="H51" s="130"/>
      <c r="I51" s="130"/>
      <c r="J51" s="130"/>
      <c r="K51" s="123" t="s">
        <v>23</v>
      </c>
      <c r="L51" s="123"/>
      <c r="M51" s="123"/>
      <c r="N51" s="124" t="s">
        <v>24</v>
      </c>
      <c r="O51" s="124"/>
      <c r="P51" s="124"/>
      <c r="Q51" s="126" t="s">
        <v>25</v>
      </c>
      <c r="R51" s="126"/>
      <c r="S51" s="126"/>
      <c r="T51" s="158"/>
      <c r="U51" s="159"/>
      <c r="V51" s="164"/>
      <c r="W51" s="164"/>
      <c r="X51" s="164"/>
      <c r="Y51" s="164"/>
      <c r="Z51" s="164"/>
      <c r="AA51" s="164"/>
      <c r="AB51" s="164"/>
      <c r="AC51" s="165"/>
    </row>
    <row r="52" spans="1:36" ht="24" x14ac:dyDescent="0.2">
      <c r="A52" s="151"/>
      <c r="B52" s="149"/>
      <c r="C52" s="149"/>
      <c r="D52" s="149"/>
      <c r="E52" s="149"/>
      <c r="F52" s="149"/>
      <c r="G52" s="149"/>
      <c r="H52" s="130"/>
      <c r="I52" s="130"/>
      <c r="J52" s="130"/>
      <c r="K52" s="128" t="e">
        <f>IF(X7=0, "X", "")</f>
        <v>#DIV/0!</v>
      </c>
      <c r="L52" s="128"/>
      <c r="M52" s="128"/>
      <c r="N52" s="128" t="e">
        <f>IF(X7&lt;=0.1, "X", "")</f>
        <v>#DIV/0!</v>
      </c>
      <c r="O52" s="128"/>
      <c r="P52" s="128"/>
      <c r="Q52" s="128" t="e">
        <f>IF(X7&gt;0.1, "X", "")</f>
        <v>#DIV/0!</v>
      </c>
      <c r="R52" s="128"/>
      <c r="S52" s="128"/>
      <c r="T52" s="160"/>
      <c r="U52" s="161"/>
      <c r="V52" s="164"/>
      <c r="W52" s="164"/>
      <c r="X52" s="164"/>
      <c r="Y52" s="164"/>
      <c r="Z52" s="164"/>
      <c r="AA52" s="164"/>
      <c r="AB52" s="164"/>
      <c r="AC52" s="165"/>
      <c r="AE52" s="6" t="e">
        <f>IF(K52="X", 0, 0)</f>
        <v>#DIV/0!</v>
      </c>
      <c r="AF52" s="6" t="e">
        <f>IF(N52="X", 3, 0)</f>
        <v>#DIV/0!</v>
      </c>
      <c r="AG52" s="6" t="e">
        <f>IF(Q52="X", 6, 0)</f>
        <v>#DIV/0!</v>
      </c>
      <c r="AH52" s="6" t="e">
        <f>AE52+AF52+AG52</f>
        <v>#DIV/0!</v>
      </c>
      <c r="AJ52" s="1" t="e">
        <f>T50</f>
        <v>#DIV/0!</v>
      </c>
    </row>
    <row r="53" spans="1:36" ht="51" customHeight="1" thickBot="1" x14ac:dyDescent="0.25">
      <c r="A53" s="97" t="s">
        <v>561</v>
      </c>
      <c r="B53" s="98"/>
      <c r="C53" s="98"/>
      <c r="D53" s="98"/>
      <c r="E53" s="98"/>
      <c r="F53" s="98"/>
      <c r="G53" s="98"/>
      <c r="H53" s="98"/>
      <c r="I53" s="98"/>
      <c r="J53" s="98"/>
      <c r="K53" s="98"/>
      <c r="L53" s="98"/>
      <c r="M53" s="98"/>
      <c r="N53" s="98"/>
      <c r="O53" s="98"/>
      <c r="P53" s="98"/>
      <c r="Q53" s="98"/>
      <c r="R53" s="98"/>
      <c r="S53" s="98"/>
      <c r="T53" s="98"/>
      <c r="U53" s="98"/>
      <c r="V53" s="98"/>
      <c r="W53" s="98"/>
      <c r="X53" s="98"/>
      <c r="Y53" s="98"/>
      <c r="Z53" s="98"/>
      <c r="AA53" s="98"/>
      <c r="AB53" s="98"/>
      <c r="AC53" s="99"/>
    </row>
    <row r="54" spans="1:36" x14ac:dyDescent="0.2">
      <c r="A54" s="150">
        <v>5</v>
      </c>
      <c r="B54" s="148" t="s">
        <v>11</v>
      </c>
      <c r="C54" s="148"/>
      <c r="D54" s="148"/>
      <c r="E54" s="148"/>
      <c r="F54" s="148"/>
      <c r="G54" s="148"/>
      <c r="H54" s="144" t="s">
        <v>18</v>
      </c>
      <c r="I54" s="144"/>
      <c r="J54" s="144"/>
      <c r="K54" s="146" t="s">
        <v>4</v>
      </c>
      <c r="L54" s="146"/>
      <c r="M54" s="146"/>
      <c r="N54" s="147" t="s">
        <v>5</v>
      </c>
      <c r="O54" s="147"/>
      <c r="P54" s="147"/>
      <c r="Q54" s="145" t="s">
        <v>6</v>
      </c>
      <c r="R54" s="145"/>
      <c r="S54" s="145"/>
      <c r="T54" s="166" t="e">
        <f>AH56</f>
        <v>#DIV/0!</v>
      </c>
      <c r="U54" s="166"/>
      <c r="V54" s="171"/>
      <c r="W54" s="171"/>
      <c r="X54" s="171"/>
      <c r="Y54" s="171"/>
      <c r="Z54" s="171"/>
      <c r="AA54" s="171"/>
      <c r="AB54" s="171"/>
      <c r="AC54" s="172"/>
    </row>
    <row r="55" spans="1:36" x14ac:dyDescent="0.2">
      <c r="A55" s="151"/>
      <c r="B55" s="149"/>
      <c r="C55" s="149"/>
      <c r="D55" s="149"/>
      <c r="E55" s="149"/>
      <c r="F55" s="149"/>
      <c r="G55" s="149"/>
      <c r="H55" s="130"/>
      <c r="I55" s="130"/>
      <c r="J55" s="130"/>
      <c r="K55" s="123" t="s">
        <v>23</v>
      </c>
      <c r="L55" s="123"/>
      <c r="M55" s="123"/>
      <c r="N55" s="124" t="s">
        <v>24</v>
      </c>
      <c r="O55" s="124"/>
      <c r="P55" s="124"/>
      <c r="Q55" s="126" t="s">
        <v>25</v>
      </c>
      <c r="R55" s="126"/>
      <c r="S55" s="126"/>
      <c r="T55" s="167"/>
      <c r="U55" s="167"/>
      <c r="V55" s="164"/>
      <c r="W55" s="164"/>
      <c r="X55" s="164"/>
      <c r="Y55" s="164"/>
      <c r="Z55" s="164"/>
      <c r="AA55" s="164"/>
      <c r="AB55" s="164"/>
      <c r="AC55" s="165"/>
    </row>
    <row r="56" spans="1:36" ht="24" x14ac:dyDescent="0.2">
      <c r="A56" s="151"/>
      <c r="B56" s="149"/>
      <c r="C56" s="149"/>
      <c r="D56" s="149"/>
      <c r="E56" s="149"/>
      <c r="F56" s="149"/>
      <c r="G56" s="149"/>
      <c r="H56" s="130"/>
      <c r="I56" s="130"/>
      <c r="J56" s="130"/>
      <c r="K56" s="128" t="e">
        <f>IF(U8=0, "X", "")</f>
        <v>#DIV/0!</v>
      </c>
      <c r="L56" s="128"/>
      <c r="M56" s="128"/>
      <c r="N56" s="128" t="e">
        <f>IF(U8&lt;=0.1, "X", "")</f>
        <v>#DIV/0!</v>
      </c>
      <c r="O56" s="128"/>
      <c r="P56" s="128"/>
      <c r="Q56" s="128" t="e">
        <f>IF(U8&gt;0.1, "X", "")</f>
        <v>#DIV/0!</v>
      </c>
      <c r="R56" s="128"/>
      <c r="S56" s="128"/>
      <c r="T56" s="167"/>
      <c r="U56" s="167"/>
      <c r="V56" s="164"/>
      <c r="W56" s="164"/>
      <c r="X56" s="164"/>
      <c r="Y56" s="164"/>
      <c r="Z56" s="164"/>
      <c r="AA56" s="164"/>
      <c r="AB56" s="164"/>
      <c r="AC56" s="165"/>
      <c r="AE56" s="6" t="e">
        <f>IF(K56="X", 0, 0)</f>
        <v>#DIV/0!</v>
      </c>
      <c r="AF56" s="6" t="e">
        <f>IF(N56="X", 3, 0)</f>
        <v>#DIV/0!</v>
      </c>
      <c r="AG56" s="6" t="e">
        <f>IF(Q56="X", 6, 0)</f>
        <v>#DIV/0!</v>
      </c>
      <c r="AH56" s="6" t="e">
        <f>AE56+AF56+AG56</f>
        <v>#DIV/0!</v>
      </c>
      <c r="AJ56" s="1" t="e">
        <f>T54</f>
        <v>#DIV/0!</v>
      </c>
    </row>
    <row r="57" spans="1:36" x14ac:dyDescent="0.2">
      <c r="A57" s="151"/>
      <c r="B57" s="149"/>
      <c r="C57" s="149"/>
      <c r="D57" s="149"/>
      <c r="E57" s="149"/>
      <c r="F57" s="149"/>
      <c r="G57" s="149"/>
      <c r="H57" s="129" t="s">
        <v>7</v>
      </c>
      <c r="I57" s="129"/>
      <c r="J57" s="129"/>
      <c r="K57" s="153" t="s">
        <v>4</v>
      </c>
      <c r="L57" s="153"/>
      <c r="M57" s="153"/>
      <c r="N57" s="154" t="s">
        <v>8</v>
      </c>
      <c r="O57" s="154"/>
      <c r="P57" s="154"/>
      <c r="Q57" s="155" t="s">
        <v>9</v>
      </c>
      <c r="R57" s="155"/>
      <c r="S57" s="155"/>
      <c r="T57" s="156" t="e">
        <f>AH59</f>
        <v>#DIV/0!</v>
      </c>
      <c r="U57" s="157"/>
      <c r="V57" s="162"/>
      <c r="W57" s="162"/>
      <c r="X57" s="162"/>
      <c r="Y57" s="162"/>
      <c r="Z57" s="162"/>
      <c r="AA57" s="162"/>
      <c r="AB57" s="162"/>
      <c r="AC57" s="163"/>
    </row>
    <row r="58" spans="1:36" x14ac:dyDescent="0.2">
      <c r="A58" s="151"/>
      <c r="B58" s="149"/>
      <c r="C58" s="149"/>
      <c r="D58" s="149"/>
      <c r="E58" s="149"/>
      <c r="F58" s="149"/>
      <c r="G58" s="149"/>
      <c r="H58" s="130"/>
      <c r="I58" s="130"/>
      <c r="J58" s="130"/>
      <c r="K58" s="123" t="s">
        <v>23</v>
      </c>
      <c r="L58" s="123"/>
      <c r="M58" s="123"/>
      <c r="N58" s="124" t="s">
        <v>24</v>
      </c>
      <c r="O58" s="124"/>
      <c r="P58" s="124"/>
      <c r="Q58" s="126" t="s">
        <v>25</v>
      </c>
      <c r="R58" s="126"/>
      <c r="S58" s="126"/>
      <c r="T58" s="158"/>
      <c r="U58" s="159"/>
      <c r="V58" s="164"/>
      <c r="W58" s="164"/>
      <c r="X58" s="164"/>
      <c r="Y58" s="164"/>
      <c r="Z58" s="164"/>
      <c r="AA58" s="164"/>
      <c r="AB58" s="164"/>
      <c r="AC58" s="165"/>
    </row>
    <row r="59" spans="1:36" ht="24" x14ac:dyDescent="0.2">
      <c r="A59" s="151"/>
      <c r="B59" s="149"/>
      <c r="C59" s="149"/>
      <c r="D59" s="149"/>
      <c r="E59" s="149"/>
      <c r="F59" s="149"/>
      <c r="G59" s="149"/>
      <c r="H59" s="130"/>
      <c r="I59" s="130"/>
      <c r="J59" s="130"/>
      <c r="K59" s="128" t="e">
        <f>IF(X8=0, "X", "")</f>
        <v>#DIV/0!</v>
      </c>
      <c r="L59" s="128"/>
      <c r="M59" s="128"/>
      <c r="N59" s="128" t="e">
        <f>IF(X8&lt;=0.1, "X", "")</f>
        <v>#DIV/0!</v>
      </c>
      <c r="O59" s="128"/>
      <c r="P59" s="128"/>
      <c r="Q59" s="128" t="e">
        <f>IF(X8&gt;0.1, "X", "")</f>
        <v>#DIV/0!</v>
      </c>
      <c r="R59" s="128"/>
      <c r="S59" s="128"/>
      <c r="T59" s="160"/>
      <c r="U59" s="161"/>
      <c r="V59" s="164"/>
      <c r="W59" s="164"/>
      <c r="X59" s="164"/>
      <c r="Y59" s="164"/>
      <c r="Z59" s="164"/>
      <c r="AA59" s="164"/>
      <c r="AB59" s="164"/>
      <c r="AC59" s="165"/>
      <c r="AE59" s="6" t="e">
        <f>IF(K59="X", 0, 0)</f>
        <v>#DIV/0!</v>
      </c>
      <c r="AF59" s="6" t="e">
        <f>IF(N59="X", 3, 0)</f>
        <v>#DIV/0!</v>
      </c>
      <c r="AG59" s="6" t="e">
        <f>IF(Q59="X", 6, 0)</f>
        <v>#DIV/0!</v>
      </c>
      <c r="AH59" s="6" t="e">
        <f>AE59+AF59+AG59</f>
        <v>#DIV/0!</v>
      </c>
      <c r="AJ59" s="1" t="e">
        <f>T57</f>
        <v>#DIV/0!</v>
      </c>
    </row>
    <row r="60" spans="1:36" ht="21" customHeight="1" thickBot="1" x14ac:dyDescent="0.25">
      <c r="A60" s="97" t="s">
        <v>12</v>
      </c>
      <c r="B60" s="98"/>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9"/>
    </row>
    <row r="61" spans="1:36" x14ac:dyDescent="0.2">
      <c r="A61" s="150">
        <v>6</v>
      </c>
      <c r="B61" s="148" t="s">
        <v>553</v>
      </c>
      <c r="C61" s="148"/>
      <c r="D61" s="148"/>
      <c r="E61" s="148"/>
      <c r="F61" s="148"/>
      <c r="G61" s="148"/>
      <c r="H61" s="144" t="s">
        <v>18</v>
      </c>
      <c r="I61" s="144"/>
      <c r="J61" s="144"/>
      <c r="K61" s="146" t="s">
        <v>4</v>
      </c>
      <c r="L61" s="146"/>
      <c r="M61" s="146"/>
      <c r="N61" s="147" t="s">
        <v>5</v>
      </c>
      <c r="O61" s="147"/>
      <c r="P61" s="147"/>
      <c r="Q61" s="145" t="s">
        <v>6</v>
      </c>
      <c r="R61" s="145"/>
      <c r="S61" s="145"/>
      <c r="T61" s="166" t="e">
        <f>AH63</f>
        <v>#DIV/0!</v>
      </c>
      <c r="U61" s="166"/>
      <c r="V61" s="171"/>
      <c r="W61" s="171"/>
      <c r="X61" s="171"/>
      <c r="Y61" s="171"/>
      <c r="Z61" s="171"/>
      <c r="AA61" s="171"/>
      <c r="AB61" s="171"/>
      <c r="AC61" s="172"/>
    </row>
    <row r="62" spans="1:36" x14ac:dyDescent="0.2">
      <c r="A62" s="151"/>
      <c r="B62" s="149"/>
      <c r="C62" s="149"/>
      <c r="D62" s="149"/>
      <c r="E62" s="149"/>
      <c r="F62" s="149"/>
      <c r="G62" s="149"/>
      <c r="H62" s="130"/>
      <c r="I62" s="130"/>
      <c r="J62" s="130"/>
      <c r="K62" s="123" t="s">
        <v>23</v>
      </c>
      <c r="L62" s="123"/>
      <c r="M62" s="123"/>
      <c r="N62" s="124" t="s">
        <v>24</v>
      </c>
      <c r="O62" s="124"/>
      <c r="P62" s="124"/>
      <c r="Q62" s="126" t="s">
        <v>25</v>
      </c>
      <c r="R62" s="126"/>
      <c r="S62" s="126"/>
      <c r="T62" s="167"/>
      <c r="U62" s="167"/>
      <c r="V62" s="164"/>
      <c r="W62" s="164"/>
      <c r="X62" s="164"/>
      <c r="Y62" s="164"/>
      <c r="Z62" s="164"/>
      <c r="AA62" s="164"/>
      <c r="AB62" s="164"/>
      <c r="AC62" s="165"/>
    </row>
    <row r="63" spans="1:36" ht="24" x14ac:dyDescent="0.2">
      <c r="A63" s="151"/>
      <c r="B63" s="149"/>
      <c r="C63" s="149"/>
      <c r="D63" s="149"/>
      <c r="E63" s="149"/>
      <c r="F63" s="149"/>
      <c r="G63" s="149"/>
      <c r="H63" s="130"/>
      <c r="I63" s="130"/>
      <c r="J63" s="130"/>
      <c r="K63" s="128" t="e">
        <f>IF(U9=0, "X", "")</f>
        <v>#DIV/0!</v>
      </c>
      <c r="L63" s="128"/>
      <c r="M63" s="128"/>
      <c r="N63" s="128" t="e">
        <f>IF(U9&lt;=0.1, "X", "")</f>
        <v>#DIV/0!</v>
      </c>
      <c r="O63" s="128"/>
      <c r="P63" s="128"/>
      <c r="Q63" s="128" t="e">
        <f>IF(U9&gt;0.1, "X", "")</f>
        <v>#DIV/0!</v>
      </c>
      <c r="R63" s="128"/>
      <c r="S63" s="128"/>
      <c r="T63" s="167"/>
      <c r="U63" s="167"/>
      <c r="V63" s="164"/>
      <c r="W63" s="164"/>
      <c r="X63" s="164"/>
      <c r="Y63" s="164"/>
      <c r="Z63" s="164"/>
      <c r="AA63" s="164"/>
      <c r="AB63" s="164"/>
      <c r="AC63" s="165"/>
      <c r="AE63" s="6" t="e">
        <f>IF(K63="X", 0, 0)</f>
        <v>#DIV/0!</v>
      </c>
      <c r="AF63" s="6" t="e">
        <f>IF(N63="X", 3, 0)</f>
        <v>#DIV/0!</v>
      </c>
      <c r="AG63" s="6" t="e">
        <f>IF(Q63="X", 6, 0)</f>
        <v>#DIV/0!</v>
      </c>
      <c r="AH63" s="6" t="e">
        <f>AE63+AF63+AG63</f>
        <v>#DIV/0!</v>
      </c>
      <c r="AJ63" s="1" t="e">
        <f>T61</f>
        <v>#DIV/0!</v>
      </c>
    </row>
    <row r="64" spans="1:36" x14ac:dyDescent="0.2">
      <c r="A64" s="151"/>
      <c r="B64" s="149"/>
      <c r="C64" s="149"/>
      <c r="D64" s="149"/>
      <c r="E64" s="149"/>
      <c r="F64" s="149"/>
      <c r="G64" s="149"/>
      <c r="H64" s="129" t="s">
        <v>7</v>
      </c>
      <c r="I64" s="129"/>
      <c r="J64" s="129"/>
      <c r="K64" s="153" t="s">
        <v>4</v>
      </c>
      <c r="L64" s="153"/>
      <c r="M64" s="153"/>
      <c r="N64" s="154" t="s">
        <v>8</v>
      </c>
      <c r="O64" s="154"/>
      <c r="P64" s="154"/>
      <c r="Q64" s="155" t="s">
        <v>9</v>
      </c>
      <c r="R64" s="155"/>
      <c r="S64" s="155"/>
      <c r="T64" s="156" t="e">
        <f>AH66</f>
        <v>#DIV/0!</v>
      </c>
      <c r="U64" s="157"/>
      <c r="V64" s="162"/>
      <c r="W64" s="162"/>
      <c r="X64" s="162"/>
      <c r="Y64" s="162"/>
      <c r="Z64" s="162"/>
      <c r="AA64" s="162"/>
      <c r="AB64" s="162"/>
      <c r="AC64" s="163"/>
    </row>
    <row r="65" spans="1:36" x14ac:dyDescent="0.2">
      <c r="A65" s="151"/>
      <c r="B65" s="149"/>
      <c r="C65" s="149"/>
      <c r="D65" s="149"/>
      <c r="E65" s="149"/>
      <c r="F65" s="149"/>
      <c r="G65" s="149"/>
      <c r="H65" s="130"/>
      <c r="I65" s="130"/>
      <c r="J65" s="130"/>
      <c r="K65" s="123" t="s">
        <v>23</v>
      </c>
      <c r="L65" s="123"/>
      <c r="M65" s="123"/>
      <c r="N65" s="124" t="s">
        <v>24</v>
      </c>
      <c r="O65" s="124"/>
      <c r="P65" s="124"/>
      <c r="Q65" s="126" t="s">
        <v>25</v>
      </c>
      <c r="R65" s="126"/>
      <c r="S65" s="126"/>
      <c r="T65" s="158"/>
      <c r="U65" s="159"/>
      <c r="V65" s="164"/>
      <c r="W65" s="164"/>
      <c r="X65" s="164"/>
      <c r="Y65" s="164"/>
      <c r="Z65" s="164"/>
      <c r="AA65" s="164"/>
      <c r="AB65" s="164"/>
      <c r="AC65" s="165"/>
    </row>
    <row r="66" spans="1:36" ht="24" x14ac:dyDescent="0.2">
      <c r="A66" s="151"/>
      <c r="B66" s="149"/>
      <c r="C66" s="149"/>
      <c r="D66" s="149"/>
      <c r="E66" s="149"/>
      <c r="F66" s="149"/>
      <c r="G66" s="149"/>
      <c r="H66" s="130"/>
      <c r="I66" s="130"/>
      <c r="J66" s="130"/>
      <c r="K66" s="128" t="e">
        <f>IF(X9=0, "X", "")</f>
        <v>#DIV/0!</v>
      </c>
      <c r="L66" s="128"/>
      <c r="M66" s="128"/>
      <c r="N66" s="128" t="e">
        <f>IF(X9&lt;=0.1, "X", "")</f>
        <v>#DIV/0!</v>
      </c>
      <c r="O66" s="128"/>
      <c r="P66" s="128"/>
      <c r="Q66" s="128" t="e">
        <f>IF(X9&gt;0.1, "X", "")</f>
        <v>#DIV/0!</v>
      </c>
      <c r="R66" s="128"/>
      <c r="S66" s="128"/>
      <c r="T66" s="160"/>
      <c r="U66" s="161"/>
      <c r="V66" s="164"/>
      <c r="W66" s="164"/>
      <c r="X66" s="164"/>
      <c r="Y66" s="164"/>
      <c r="Z66" s="164"/>
      <c r="AA66" s="164"/>
      <c r="AB66" s="164"/>
      <c r="AC66" s="165"/>
      <c r="AE66" s="6" t="e">
        <f>IF(K66="X", 0, 0)</f>
        <v>#DIV/0!</v>
      </c>
      <c r="AF66" s="6" t="e">
        <f>IF(N66="X", 3, 0)</f>
        <v>#DIV/0!</v>
      </c>
      <c r="AG66" s="6" t="e">
        <f>IF(Q66="X", 6, 0)</f>
        <v>#DIV/0!</v>
      </c>
      <c r="AH66" s="6" t="e">
        <f>AE66+AF66+AG66</f>
        <v>#DIV/0!</v>
      </c>
      <c r="AJ66" s="1" t="e">
        <f>T64</f>
        <v>#DIV/0!</v>
      </c>
    </row>
    <row r="67" spans="1:36" ht="19" customHeight="1" thickBot="1" x14ac:dyDescent="0.25">
      <c r="A67" s="97" t="s">
        <v>12</v>
      </c>
      <c r="B67" s="98"/>
      <c r="C67" s="98"/>
      <c r="D67" s="98"/>
      <c r="E67" s="98"/>
      <c r="F67" s="98"/>
      <c r="G67" s="98"/>
      <c r="H67" s="98"/>
      <c r="I67" s="98"/>
      <c r="J67" s="98"/>
      <c r="K67" s="98"/>
      <c r="L67" s="98"/>
      <c r="M67" s="98"/>
      <c r="N67" s="98"/>
      <c r="O67" s="98"/>
      <c r="P67" s="98"/>
      <c r="Q67" s="98"/>
      <c r="R67" s="98"/>
      <c r="S67" s="98"/>
      <c r="T67" s="98"/>
      <c r="U67" s="98"/>
      <c r="V67" s="98"/>
      <c r="W67" s="98"/>
      <c r="X67" s="98"/>
      <c r="Y67" s="98"/>
      <c r="Z67" s="98"/>
      <c r="AA67" s="98"/>
      <c r="AB67" s="98"/>
      <c r="AC67" s="99"/>
    </row>
    <row r="68" spans="1:36" ht="14" customHeight="1" x14ac:dyDescent="0.2">
      <c r="A68" s="150">
        <v>7</v>
      </c>
      <c r="B68" s="148" t="s">
        <v>13</v>
      </c>
      <c r="C68" s="148"/>
      <c r="D68" s="148"/>
      <c r="E68" s="148"/>
      <c r="F68" s="148"/>
      <c r="G68" s="148"/>
      <c r="H68" s="144" t="s">
        <v>18</v>
      </c>
      <c r="I68" s="144"/>
      <c r="J68" s="144"/>
      <c r="K68" s="146" t="s">
        <v>14</v>
      </c>
      <c r="L68" s="146"/>
      <c r="M68" s="146"/>
      <c r="N68" s="147" t="s">
        <v>15</v>
      </c>
      <c r="O68" s="147"/>
      <c r="P68" s="147"/>
      <c r="Q68" s="145" t="s">
        <v>16</v>
      </c>
      <c r="R68" s="145"/>
      <c r="S68" s="145"/>
      <c r="T68" s="166" t="e">
        <f>AH70</f>
        <v>#DIV/0!</v>
      </c>
      <c r="U68" s="166"/>
      <c r="V68" s="171"/>
      <c r="W68" s="171"/>
      <c r="X68" s="171"/>
      <c r="Y68" s="171"/>
      <c r="Z68" s="171"/>
      <c r="AA68" s="171"/>
      <c r="AB68" s="171"/>
      <c r="AC68" s="172"/>
    </row>
    <row r="69" spans="1:36" x14ac:dyDescent="0.2">
      <c r="A69" s="151"/>
      <c r="B69" s="149"/>
      <c r="C69" s="149"/>
      <c r="D69" s="149"/>
      <c r="E69" s="149"/>
      <c r="F69" s="149"/>
      <c r="G69" s="149"/>
      <c r="H69" s="130"/>
      <c r="I69" s="130"/>
      <c r="J69" s="130"/>
      <c r="K69" s="123" t="s">
        <v>23</v>
      </c>
      <c r="L69" s="123"/>
      <c r="M69" s="123"/>
      <c r="N69" s="124" t="s">
        <v>24</v>
      </c>
      <c r="O69" s="124"/>
      <c r="P69" s="124"/>
      <c r="Q69" s="126" t="s">
        <v>25</v>
      </c>
      <c r="R69" s="126"/>
      <c r="S69" s="126"/>
      <c r="T69" s="167"/>
      <c r="U69" s="167"/>
      <c r="V69" s="164"/>
      <c r="W69" s="164"/>
      <c r="X69" s="164"/>
      <c r="Y69" s="164"/>
      <c r="Z69" s="164"/>
      <c r="AA69" s="164"/>
      <c r="AB69" s="164"/>
      <c r="AC69" s="165"/>
    </row>
    <row r="70" spans="1:36" ht="24" x14ac:dyDescent="0.2">
      <c r="A70" s="151"/>
      <c r="B70" s="149"/>
      <c r="C70" s="149"/>
      <c r="D70" s="149"/>
      <c r="E70" s="149"/>
      <c r="F70" s="149"/>
      <c r="G70" s="149"/>
      <c r="H70" s="130"/>
      <c r="I70" s="130"/>
      <c r="J70" s="130"/>
      <c r="K70" s="127" t="e">
        <f>IF(Q12 &lt;= 0, "X", IF(Q12 &lt; M12, "X", ""))</f>
        <v>#DIV/0!</v>
      </c>
      <c r="L70" s="127"/>
      <c r="M70" s="127"/>
      <c r="N70" s="128" t="e">
        <f>IF(AND(Q12 = M12, Q12 &gt; 0), "X", "")</f>
        <v>#DIV/0!</v>
      </c>
      <c r="O70" s="128"/>
      <c r="P70" s="128"/>
      <c r="Q70" s="128" t="e">
        <f>IF(Q12 &gt; M12, "X", "")</f>
        <v>#DIV/0!</v>
      </c>
      <c r="R70" s="128"/>
      <c r="S70" s="128"/>
      <c r="T70" s="167"/>
      <c r="U70" s="167"/>
      <c r="V70" s="164"/>
      <c r="W70" s="164"/>
      <c r="X70" s="164"/>
      <c r="Y70" s="164"/>
      <c r="Z70" s="164"/>
      <c r="AA70" s="164"/>
      <c r="AB70" s="164"/>
      <c r="AC70" s="165"/>
      <c r="AE70" s="6" t="e">
        <f>IF(K70="X", 0, 0)</f>
        <v>#DIV/0!</v>
      </c>
      <c r="AF70" s="6" t="e">
        <f>IF(N70="X", 3, 0)</f>
        <v>#DIV/0!</v>
      </c>
      <c r="AG70" s="6" t="e">
        <f>IF(Q70="X", 6, 0)</f>
        <v>#DIV/0!</v>
      </c>
      <c r="AH70" s="6" t="e">
        <f>AE70+AF70+AG70</f>
        <v>#DIV/0!</v>
      </c>
      <c r="AJ70" s="1" t="e">
        <f>T68</f>
        <v>#DIV/0!</v>
      </c>
    </row>
    <row r="71" spans="1:36" x14ac:dyDescent="0.2">
      <c r="A71" s="151"/>
      <c r="B71" s="149"/>
      <c r="C71" s="149"/>
      <c r="D71" s="149"/>
      <c r="E71" s="149"/>
      <c r="F71" s="149"/>
      <c r="G71" s="149"/>
      <c r="H71" s="129" t="s">
        <v>7</v>
      </c>
      <c r="I71" s="129"/>
      <c r="J71" s="129"/>
      <c r="K71" s="153" t="s">
        <v>14</v>
      </c>
      <c r="L71" s="153"/>
      <c r="M71" s="153"/>
      <c r="N71" s="154" t="s">
        <v>15</v>
      </c>
      <c r="O71" s="154"/>
      <c r="P71" s="154"/>
      <c r="Q71" s="155" t="s">
        <v>16</v>
      </c>
      <c r="R71" s="155"/>
      <c r="S71" s="155"/>
      <c r="T71" s="156" t="e">
        <f>AH73</f>
        <v>#DIV/0!</v>
      </c>
      <c r="U71" s="157"/>
      <c r="V71" s="162"/>
      <c r="W71" s="162"/>
      <c r="X71" s="162"/>
      <c r="Y71" s="162"/>
      <c r="Z71" s="162"/>
      <c r="AA71" s="162"/>
      <c r="AB71" s="162"/>
      <c r="AC71" s="163"/>
    </row>
    <row r="72" spans="1:36" x14ac:dyDescent="0.2">
      <c r="A72" s="151"/>
      <c r="B72" s="149"/>
      <c r="C72" s="149"/>
      <c r="D72" s="149"/>
      <c r="E72" s="149"/>
      <c r="F72" s="149"/>
      <c r="G72" s="149"/>
      <c r="H72" s="130"/>
      <c r="I72" s="130"/>
      <c r="J72" s="130"/>
      <c r="K72" s="123" t="s">
        <v>23</v>
      </c>
      <c r="L72" s="123"/>
      <c r="M72" s="123"/>
      <c r="N72" s="124" t="s">
        <v>24</v>
      </c>
      <c r="O72" s="124"/>
      <c r="P72" s="124"/>
      <c r="Q72" s="126" t="s">
        <v>25</v>
      </c>
      <c r="R72" s="126"/>
      <c r="S72" s="126"/>
      <c r="T72" s="158"/>
      <c r="U72" s="159"/>
      <c r="V72" s="164"/>
      <c r="W72" s="164"/>
      <c r="X72" s="164"/>
      <c r="Y72" s="164"/>
      <c r="Z72" s="164"/>
      <c r="AA72" s="164"/>
      <c r="AB72" s="164"/>
      <c r="AC72" s="165"/>
    </row>
    <row r="73" spans="1:36" ht="24" x14ac:dyDescent="0.2">
      <c r="A73" s="151"/>
      <c r="B73" s="149"/>
      <c r="C73" s="149"/>
      <c r="D73" s="149"/>
      <c r="E73" s="149"/>
      <c r="F73" s="149"/>
      <c r="G73" s="149"/>
      <c r="H73" s="130"/>
      <c r="I73" s="130"/>
      <c r="J73" s="130"/>
      <c r="K73" s="127" t="e">
        <f>IF(Q13 &lt;= 0, "X", IF(Q13 &lt; M13, "X", ""))</f>
        <v>#DIV/0!</v>
      </c>
      <c r="L73" s="127"/>
      <c r="M73" s="127"/>
      <c r="N73" s="128" t="e">
        <f>IF(AND(Q13 = M13, Q13 &gt; 0), "X", "")</f>
        <v>#DIV/0!</v>
      </c>
      <c r="O73" s="128"/>
      <c r="P73" s="128"/>
      <c r="Q73" s="128" t="e">
        <f>IF(Q13 &gt; M13, "X", "")</f>
        <v>#DIV/0!</v>
      </c>
      <c r="R73" s="128"/>
      <c r="S73" s="128"/>
      <c r="T73" s="160"/>
      <c r="U73" s="161"/>
      <c r="V73" s="164"/>
      <c r="W73" s="164"/>
      <c r="X73" s="164"/>
      <c r="Y73" s="164"/>
      <c r="Z73" s="164"/>
      <c r="AA73" s="164"/>
      <c r="AB73" s="164"/>
      <c r="AC73" s="165"/>
      <c r="AE73" s="6" t="e">
        <f>IF(K73="X", 0, 0)</f>
        <v>#DIV/0!</v>
      </c>
      <c r="AF73" s="6" t="e">
        <f>IF(N73="X", 3, 0)</f>
        <v>#DIV/0!</v>
      </c>
      <c r="AG73" s="6" t="e">
        <f>IF(Q73="X", 6, 0)</f>
        <v>#DIV/0!</v>
      </c>
      <c r="AH73" s="6" t="e">
        <f>AE73+AF73+AG73</f>
        <v>#DIV/0!</v>
      </c>
      <c r="AJ73" s="1" t="e">
        <f>T71</f>
        <v>#DIV/0!</v>
      </c>
    </row>
    <row r="74" spans="1:36" ht="25" customHeight="1" thickBot="1" x14ac:dyDescent="0.25">
      <c r="A74" s="97" t="s">
        <v>510</v>
      </c>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9"/>
    </row>
    <row r="76" spans="1:36" ht="16" customHeight="1" x14ac:dyDescent="0.2">
      <c r="A76" s="173" t="s">
        <v>29</v>
      </c>
      <c r="B76" s="173"/>
      <c r="C76" s="173"/>
      <c r="D76" s="173"/>
      <c r="E76" s="173"/>
      <c r="F76" s="173"/>
      <c r="G76" s="173"/>
      <c r="H76" s="173"/>
      <c r="I76" s="173"/>
      <c r="J76" s="173"/>
      <c r="K76" s="173"/>
      <c r="L76" s="173"/>
      <c r="M76" s="173"/>
      <c r="N76" s="173"/>
      <c r="O76" s="173"/>
      <c r="P76" s="173"/>
      <c r="Q76" s="173"/>
      <c r="R76" s="173"/>
      <c r="S76" s="173"/>
      <c r="T76" s="173"/>
      <c r="U76" s="173"/>
      <c r="V76" s="173"/>
      <c r="W76" s="173"/>
      <c r="X76" s="173"/>
      <c r="Y76" s="173"/>
      <c r="Z76" s="173"/>
      <c r="AA76" s="173"/>
      <c r="AB76" s="173"/>
      <c r="AC76" s="173"/>
    </row>
    <row r="77" spans="1:36" ht="15" customHeight="1" x14ac:dyDescent="0.2">
      <c r="A77" s="173" t="s">
        <v>30</v>
      </c>
      <c r="B77" s="173"/>
      <c r="C77" s="173"/>
      <c r="D77" s="173"/>
      <c r="E77" s="173"/>
      <c r="F77" s="173"/>
      <c r="G77" s="173"/>
      <c r="H77" s="173"/>
      <c r="I77" s="173"/>
      <c r="J77" s="173"/>
      <c r="K77" s="173"/>
      <c r="L77" s="173"/>
      <c r="M77" s="173"/>
      <c r="N77" s="173"/>
      <c r="O77" s="173"/>
      <c r="P77" s="173"/>
      <c r="Q77" s="173"/>
      <c r="R77" s="173"/>
      <c r="S77" s="173"/>
      <c r="T77" s="173"/>
      <c r="U77" s="173"/>
      <c r="V77" s="173"/>
      <c r="W77" s="173"/>
      <c r="X77" s="173"/>
      <c r="Y77" s="173"/>
      <c r="Z77" s="173"/>
      <c r="AA77" s="173"/>
      <c r="AB77" s="173"/>
      <c r="AC77" s="173"/>
    </row>
    <row r="78" spans="1:36" ht="29" customHeight="1" thickBot="1" x14ac:dyDescent="0.25">
      <c r="A78" s="173" t="s">
        <v>31</v>
      </c>
      <c r="B78" s="173"/>
      <c r="C78" s="173"/>
      <c r="D78" s="173"/>
      <c r="E78" s="173"/>
      <c r="F78" s="173"/>
      <c r="G78" s="173"/>
      <c r="H78" s="173"/>
      <c r="I78" s="173"/>
      <c r="J78" s="173"/>
      <c r="K78" s="173"/>
      <c r="L78" s="173"/>
      <c r="M78" s="173"/>
      <c r="N78" s="173"/>
      <c r="O78" s="173"/>
      <c r="P78" s="173"/>
      <c r="Q78" s="173"/>
      <c r="R78" s="173"/>
      <c r="S78" s="173"/>
      <c r="T78" s="173"/>
      <c r="U78" s="173"/>
      <c r="V78" s="173"/>
      <c r="W78" s="173"/>
      <c r="X78" s="173"/>
      <c r="Y78" s="173"/>
      <c r="Z78" s="173"/>
      <c r="AA78" s="173"/>
      <c r="AB78" s="173"/>
      <c r="AC78" s="173"/>
    </row>
    <row r="79" spans="1:36" ht="14" customHeight="1" x14ac:dyDescent="0.2">
      <c r="A79" s="150">
        <v>8</v>
      </c>
      <c r="B79" s="148" t="s">
        <v>562</v>
      </c>
      <c r="C79" s="148"/>
      <c r="D79" s="148"/>
      <c r="E79" s="148"/>
      <c r="F79" s="148"/>
      <c r="G79" s="148"/>
      <c r="H79" s="144" t="s">
        <v>33</v>
      </c>
      <c r="I79" s="144"/>
      <c r="J79" s="144"/>
      <c r="K79" s="146" t="s">
        <v>14</v>
      </c>
      <c r="L79" s="146"/>
      <c r="M79" s="146"/>
      <c r="N79" s="147" t="s">
        <v>15</v>
      </c>
      <c r="O79" s="147"/>
      <c r="P79" s="147"/>
      <c r="Q79" s="145" t="s">
        <v>16</v>
      </c>
      <c r="R79" s="145"/>
      <c r="S79" s="145"/>
      <c r="T79" s="166" t="e">
        <f>AH81</f>
        <v>#DIV/0!</v>
      </c>
      <c r="U79" s="166"/>
      <c r="V79" s="171"/>
      <c r="W79" s="171"/>
      <c r="X79" s="171"/>
      <c r="Y79" s="171"/>
      <c r="Z79" s="171"/>
      <c r="AA79" s="171"/>
      <c r="AB79" s="171"/>
      <c r="AC79" s="172"/>
    </row>
    <row r="80" spans="1:36" x14ac:dyDescent="0.2">
      <c r="A80" s="151"/>
      <c r="B80" s="149"/>
      <c r="C80" s="149"/>
      <c r="D80" s="149"/>
      <c r="E80" s="149"/>
      <c r="F80" s="149"/>
      <c r="G80" s="149"/>
      <c r="H80" s="130"/>
      <c r="I80" s="130"/>
      <c r="J80" s="130"/>
      <c r="K80" s="123" t="s">
        <v>23</v>
      </c>
      <c r="L80" s="123"/>
      <c r="M80" s="123"/>
      <c r="N80" s="124" t="s">
        <v>24</v>
      </c>
      <c r="O80" s="124"/>
      <c r="P80" s="124"/>
      <c r="Q80" s="126" t="s">
        <v>25</v>
      </c>
      <c r="R80" s="126"/>
      <c r="S80" s="126"/>
      <c r="T80" s="167"/>
      <c r="U80" s="167"/>
      <c r="V80" s="164"/>
      <c r="W80" s="164"/>
      <c r="X80" s="164"/>
      <c r="Y80" s="164"/>
      <c r="Z80" s="164"/>
      <c r="AA80" s="164"/>
      <c r="AB80" s="164"/>
      <c r="AC80" s="165"/>
    </row>
    <row r="81" spans="1:36" ht="24" x14ac:dyDescent="0.2">
      <c r="A81" s="151"/>
      <c r="B81" s="149"/>
      <c r="C81" s="149"/>
      <c r="D81" s="149"/>
      <c r="E81" s="149"/>
      <c r="F81" s="149"/>
      <c r="G81" s="149"/>
      <c r="H81" s="130"/>
      <c r="I81" s="130"/>
      <c r="J81" s="130"/>
      <c r="K81" s="127" t="e">
        <f>IF(Q14 &lt;= 0, "X", IF(Q14 &lt; M14, "X", ""))</f>
        <v>#DIV/0!</v>
      </c>
      <c r="L81" s="127"/>
      <c r="M81" s="127"/>
      <c r="N81" s="128" t="e">
        <f>IF(AND(Q14 = M14, Q14 &gt; 0), "X", "")</f>
        <v>#DIV/0!</v>
      </c>
      <c r="O81" s="128"/>
      <c r="P81" s="128"/>
      <c r="Q81" s="128" t="e">
        <f>IF(Q14 &gt; M14, "X", "")</f>
        <v>#DIV/0!</v>
      </c>
      <c r="R81" s="128"/>
      <c r="S81" s="128"/>
      <c r="T81" s="167"/>
      <c r="U81" s="167"/>
      <c r="V81" s="164"/>
      <c r="W81" s="164"/>
      <c r="X81" s="164"/>
      <c r="Y81" s="164"/>
      <c r="Z81" s="164"/>
      <c r="AA81" s="164"/>
      <c r="AB81" s="164"/>
      <c r="AC81" s="165"/>
      <c r="AE81" s="6" t="e">
        <f>IF(K81="X", 0, 0)</f>
        <v>#DIV/0!</v>
      </c>
      <c r="AF81" s="6" t="e">
        <f>IF(N81="X", 3, 0)</f>
        <v>#DIV/0!</v>
      </c>
      <c r="AG81" s="6" t="e">
        <f>IF(Q81="X", 6, 0)</f>
        <v>#DIV/0!</v>
      </c>
      <c r="AH81" s="6" t="e">
        <f>AE81+AF81+AG81</f>
        <v>#DIV/0!</v>
      </c>
      <c r="AJ81" s="1" t="e">
        <f>T79</f>
        <v>#DIV/0!</v>
      </c>
    </row>
    <row r="82" spans="1:36" ht="75" customHeight="1" thickBot="1" x14ac:dyDescent="0.25">
      <c r="A82" s="97" t="s">
        <v>563</v>
      </c>
      <c r="B82" s="98"/>
      <c r="C82" s="98"/>
      <c r="D82" s="98"/>
      <c r="E82" s="98"/>
      <c r="F82" s="98"/>
      <c r="G82" s="98"/>
      <c r="H82" s="98"/>
      <c r="I82" s="98"/>
      <c r="J82" s="98"/>
      <c r="K82" s="98"/>
      <c r="L82" s="98"/>
      <c r="M82" s="98"/>
      <c r="N82" s="98"/>
      <c r="O82" s="98"/>
      <c r="P82" s="98"/>
      <c r="Q82" s="98"/>
      <c r="R82" s="98"/>
      <c r="S82" s="98"/>
      <c r="T82" s="98"/>
      <c r="U82" s="98"/>
      <c r="V82" s="98"/>
      <c r="W82" s="98"/>
      <c r="X82" s="98"/>
      <c r="Y82" s="98"/>
      <c r="Z82" s="98"/>
      <c r="AA82" s="98"/>
      <c r="AB82" s="98"/>
      <c r="AC82" s="99"/>
    </row>
    <row r="83" spans="1:36" x14ac:dyDescent="0.2">
      <c r="A83" s="150">
        <v>9</v>
      </c>
      <c r="B83" s="148" t="s">
        <v>564</v>
      </c>
      <c r="C83" s="148"/>
      <c r="D83" s="148"/>
      <c r="E83" s="148"/>
      <c r="F83" s="148"/>
      <c r="G83" s="148"/>
      <c r="H83" s="144" t="s">
        <v>18</v>
      </c>
      <c r="I83" s="144"/>
      <c r="J83" s="144"/>
      <c r="K83" s="153" t="s">
        <v>14</v>
      </c>
      <c r="L83" s="153"/>
      <c r="M83" s="153"/>
      <c r="N83" s="154" t="s">
        <v>15</v>
      </c>
      <c r="O83" s="154"/>
      <c r="P83" s="154"/>
      <c r="Q83" s="155" t="s">
        <v>16</v>
      </c>
      <c r="R83" s="155"/>
      <c r="S83" s="155"/>
      <c r="T83" s="166" t="e">
        <f>AH85</f>
        <v>#DIV/0!</v>
      </c>
      <c r="U83" s="166"/>
      <c r="V83" s="171"/>
      <c r="W83" s="171"/>
      <c r="X83" s="171"/>
      <c r="Y83" s="171"/>
      <c r="Z83" s="171"/>
      <c r="AA83" s="171"/>
      <c r="AB83" s="171"/>
      <c r="AC83" s="172"/>
    </row>
    <row r="84" spans="1:36" x14ac:dyDescent="0.2">
      <c r="A84" s="151"/>
      <c r="B84" s="149"/>
      <c r="C84" s="149"/>
      <c r="D84" s="149"/>
      <c r="E84" s="149"/>
      <c r="F84" s="149"/>
      <c r="G84" s="149"/>
      <c r="H84" s="130"/>
      <c r="I84" s="130"/>
      <c r="J84" s="130"/>
      <c r="K84" s="123" t="s">
        <v>23</v>
      </c>
      <c r="L84" s="123"/>
      <c r="M84" s="123"/>
      <c r="N84" s="124" t="s">
        <v>24</v>
      </c>
      <c r="O84" s="124"/>
      <c r="P84" s="124"/>
      <c r="Q84" s="126" t="s">
        <v>25</v>
      </c>
      <c r="R84" s="126"/>
      <c r="S84" s="126"/>
      <c r="T84" s="167"/>
      <c r="U84" s="167"/>
      <c r="V84" s="164"/>
      <c r="W84" s="164"/>
      <c r="X84" s="164"/>
      <c r="Y84" s="164"/>
      <c r="Z84" s="164"/>
      <c r="AA84" s="164"/>
      <c r="AB84" s="164"/>
      <c r="AC84" s="165"/>
    </row>
    <row r="85" spans="1:36" ht="24" x14ac:dyDescent="0.2">
      <c r="A85" s="151"/>
      <c r="B85" s="149"/>
      <c r="C85" s="149"/>
      <c r="D85" s="149"/>
      <c r="E85" s="149"/>
      <c r="F85" s="149"/>
      <c r="G85" s="149"/>
      <c r="H85" s="130"/>
      <c r="I85" s="130"/>
      <c r="J85" s="130"/>
      <c r="K85" s="127" t="e">
        <f>IF(Q15 &lt;= 0, "X", IF(Q15 &lt; M15, "X", ""))</f>
        <v>#DIV/0!</v>
      </c>
      <c r="L85" s="127"/>
      <c r="M85" s="127"/>
      <c r="N85" s="128" t="e">
        <f>IF(AND(Q15 = M15, Q15 &gt; 0), "X", "")</f>
        <v>#DIV/0!</v>
      </c>
      <c r="O85" s="128"/>
      <c r="P85" s="128"/>
      <c r="Q85" s="128" t="e">
        <f>IF(Q15 &gt; M15, "X", "")</f>
        <v>#DIV/0!</v>
      </c>
      <c r="R85" s="128"/>
      <c r="S85" s="128"/>
      <c r="T85" s="167"/>
      <c r="U85" s="167"/>
      <c r="V85" s="164"/>
      <c r="W85" s="164"/>
      <c r="X85" s="164"/>
      <c r="Y85" s="164"/>
      <c r="Z85" s="164"/>
      <c r="AA85" s="164"/>
      <c r="AB85" s="164"/>
      <c r="AC85" s="165"/>
      <c r="AE85" s="6" t="e">
        <f>IF(K85="X", 0, 0)</f>
        <v>#DIV/0!</v>
      </c>
      <c r="AF85" s="6" t="e">
        <f>IF(N85="X", 3, 0)</f>
        <v>#DIV/0!</v>
      </c>
      <c r="AG85" s="6" t="e">
        <f>IF(Q85="X", 6, 0)</f>
        <v>#DIV/0!</v>
      </c>
      <c r="AH85" s="6" t="e">
        <f>AE85+AF85+AG85</f>
        <v>#DIV/0!</v>
      </c>
      <c r="AJ85" s="1" t="e">
        <f>T83</f>
        <v>#DIV/0!</v>
      </c>
    </row>
    <row r="86" spans="1:36" x14ac:dyDescent="0.2">
      <c r="A86" s="151"/>
      <c r="B86" s="149"/>
      <c r="C86" s="149"/>
      <c r="D86" s="149"/>
      <c r="E86" s="149"/>
      <c r="F86" s="149"/>
      <c r="G86" s="149"/>
      <c r="H86" s="129" t="s">
        <v>7</v>
      </c>
      <c r="I86" s="129"/>
      <c r="J86" s="129"/>
      <c r="K86" s="153" t="s">
        <v>14</v>
      </c>
      <c r="L86" s="153"/>
      <c r="M86" s="153"/>
      <c r="N86" s="154" t="s">
        <v>15</v>
      </c>
      <c r="O86" s="154"/>
      <c r="P86" s="154"/>
      <c r="Q86" s="155" t="s">
        <v>16</v>
      </c>
      <c r="R86" s="155"/>
      <c r="S86" s="155"/>
      <c r="T86" s="156" t="e">
        <f>AH88</f>
        <v>#DIV/0!</v>
      </c>
      <c r="U86" s="157"/>
      <c r="V86" s="162"/>
      <c r="W86" s="162"/>
      <c r="X86" s="162"/>
      <c r="Y86" s="162"/>
      <c r="Z86" s="162"/>
      <c r="AA86" s="162"/>
      <c r="AB86" s="162"/>
      <c r="AC86" s="163"/>
    </row>
    <row r="87" spans="1:36" x14ac:dyDescent="0.2">
      <c r="A87" s="151"/>
      <c r="B87" s="149"/>
      <c r="C87" s="149"/>
      <c r="D87" s="149"/>
      <c r="E87" s="149"/>
      <c r="F87" s="149"/>
      <c r="G87" s="149"/>
      <c r="H87" s="130"/>
      <c r="I87" s="130"/>
      <c r="J87" s="130"/>
      <c r="K87" s="123" t="s">
        <v>23</v>
      </c>
      <c r="L87" s="123"/>
      <c r="M87" s="123"/>
      <c r="N87" s="124" t="s">
        <v>24</v>
      </c>
      <c r="O87" s="124"/>
      <c r="P87" s="124"/>
      <c r="Q87" s="126" t="s">
        <v>25</v>
      </c>
      <c r="R87" s="126"/>
      <c r="S87" s="126"/>
      <c r="T87" s="158"/>
      <c r="U87" s="159"/>
      <c r="V87" s="164"/>
      <c r="W87" s="164"/>
      <c r="X87" s="164"/>
      <c r="Y87" s="164"/>
      <c r="Z87" s="164"/>
      <c r="AA87" s="164"/>
      <c r="AB87" s="164"/>
      <c r="AC87" s="165"/>
    </row>
    <row r="88" spans="1:36" ht="24" x14ac:dyDescent="0.2">
      <c r="A88" s="151"/>
      <c r="B88" s="149"/>
      <c r="C88" s="149"/>
      <c r="D88" s="149"/>
      <c r="E88" s="149"/>
      <c r="F88" s="149"/>
      <c r="G88" s="149"/>
      <c r="H88" s="130"/>
      <c r="I88" s="130"/>
      <c r="J88" s="130"/>
      <c r="K88" s="127" t="e">
        <f>IF(Q16 &lt;= 0, "X", IF(Q16 &lt; M16, "X", ""))</f>
        <v>#DIV/0!</v>
      </c>
      <c r="L88" s="127"/>
      <c r="M88" s="127"/>
      <c r="N88" s="128" t="e">
        <f>IF(AND(Q16 = M16, Q16 &gt; 0), "X", "")</f>
        <v>#DIV/0!</v>
      </c>
      <c r="O88" s="128"/>
      <c r="P88" s="128"/>
      <c r="Q88" s="128" t="e">
        <f>IF(Q16 &gt; M16, "X", "")</f>
        <v>#DIV/0!</v>
      </c>
      <c r="R88" s="128"/>
      <c r="S88" s="128"/>
      <c r="T88" s="160"/>
      <c r="U88" s="161"/>
      <c r="V88" s="164"/>
      <c r="W88" s="164"/>
      <c r="X88" s="164"/>
      <c r="Y88" s="164"/>
      <c r="Z88" s="164"/>
      <c r="AA88" s="164"/>
      <c r="AB88" s="164"/>
      <c r="AC88" s="165"/>
      <c r="AE88" s="6" t="e">
        <f>IF(K88="X", 0, 0)</f>
        <v>#DIV/0!</v>
      </c>
      <c r="AF88" s="6" t="e">
        <f>IF(N88="X", 3, 0)</f>
        <v>#DIV/0!</v>
      </c>
      <c r="AG88" s="6" t="e">
        <f>IF(Q88="X", 6, 0)</f>
        <v>#DIV/0!</v>
      </c>
      <c r="AH88" s="6" t="e">
        <f>AE88+AF88+AG88</f>
        <v>#DIV/0!</v>
      </c>
      <c r="AJ88" s="1" t="e">
        <f>T86</f>
        <v>#DIV/0!</v>
      </c>
    </row>
    <row r="89" spans="1:36" ht="71" customHeight="1" thickBot="1" x14ac:dyDescent="0.25">
      <c r="A89" s="97" t="s">
        <v>565</v>
      </c>
      <c r="B89" s="98"/>
      <c r="C89" s="98"/>
      <c r="D89" s="98"/>
      <c r="E89" s="98"/>
      <c r="F89" s="98"/>
      <c r="G89" s="98"/>
      <c r="H89" s="98"/>
      <c r="I89" s="98"/>
      <c r="J89" s="98"/>
      <c r="K89" s="98"/>
      <c r="L89" s="98"/>
      <c r="M89" s="98"/>
      <c r="N89" s="98"/>
      <c r="O89" s="98"/>
      <c r="P89" s="98"/>
      <c r="Q89" s="98"/>
      <c r="R89" s="98"/>
      <c r="S89" s="98"/>
      <c r="T89" s="98"/>
      <c r="U89" s="98"/>
      <c r="V89" s="98"/>
      <c r="W89" s="98"/>
      <c r="X89" s="98"/>
      <c r="Y89" s="98"/>
      <c r="Z89" s="98"/>
      <c r="AA89" s="98"/>
      <c r="AB89" s="98"/>
      <c r="AC89" s="99"/>
    </row>
    <row r="90" spans="1:36" x14ac:dyDescent="0.2">
      <c r="A90" s="150">
        <v>10</v>
      </c>
      <c r="B90" s="148" t="s">
        <v>32</v>
      </c>
      <c r="C90" s="148"/>
      <c r="D90" s="148"/>
      <c r="E90" s="148"/>
      <c r="F90" s="148"/>
      <c r="G90" s="148"/>
      <c r="H90" s="144" t="s">
        <v>18</v>
      </c>
      <c r="I90" s="144"/>
      <c r="J90" s="144"/>
      <c r="K90" s="146" t="s">
        <v>14</v>
      </c>
      <c r="L90" s="146"/>
      <c r="M90" s="146"/>
      <c r="N90" s="147" t="s">
        <v>15</v>
      </c>
      <c r="O90" s="147"/>
      <c r="P90" s="147"/>
      <c r="Q90" s="145" t="s">
        <v>16</v>
      </c>
      <c r="R90" s="145"/>
      <c r="S90" s="145"/>
      <c r="T90" s="166" t="e">
        <f>AH92</f>
        <v>#DIV/0!</v>
      </c>
      <c r="U90" s="166"/>
      <c r="V90" s="171"/>
      <c r="W90" s="171"/>
      <c r="X90" s="171"/>
      <c r="Y90" s="171"/>
      <c r="Z90" s="171"/>
      <c r="AA90" s="171"/>
      <c r="AB90" s="171"/>
      <c r="AC90" s="172"/>
    </row>
    <row r="91" spans="1:36" x14ac:dyDescent="0.2">
      <c r="A91" s="151"/>
      <c r="B91" s="149"/>
      <c r="C91" s="149"/>
      <c r="D91" s="149"/>
      <c r="E91" s="149"/>
      <c r="F91" s="149"/>
      <c r="G91" s="149"/>
      <c r="H91" s="130"/>
      <c r="I91" s="130"/>
      <c r="J91" s="130"/>
      <c r="K91" s="123" t="s">
        <v>23</v>
      </c>
      <c r="L91" s="123"/>
      <c r="M91" s="123"/>
      <c r="N91" s="124" t="s">
        <v>24</v>
      </c>
      <c r="O91" s="124"/>
      <c r="P91" s="124"/>
      <c r="Q91" s="126" t="s">
        <v>25</v>
      </c>
      <c r="R91" s="126"/>
      <c r="S91" s="126"/>
      <c r="T91" s="167"/>
      <c r="U91" s="167"/>
      <c r="V91" s="164"/>
      <c r="W91" s="164"/>
      <c r="X91" s="164"/>
      <c r="Y91" s="164"/>
      <c r="Z91" s="164"/>
      <c r="AA91" s="164"/>
      <c r="AB91" s="164"/>
      <c r="AC91" s="165"/>
    </row>
    <row r="92" spans="1:36" ht="24" customHeight="1" x14ac:dyDescent="0.2">
      <c r="A92" s="151"/>
      <c r="B92" s="149"/>
      <c r="C92" s="149"/>
      <c r="D92" s="149"/>
      <c r="E92" s="149"/>
      <c r="F92" s="149"/>
      <c r="G92" s="149"/>
      <c r="H92" s="130"/>
      <c r="I92" s="130"/>
      <c r="J92" s="130"/>
      <c r="K92" s="127" t="e">
        <f>IF(Q17 &lt;= 0, "X", IF(Q17 &lt; M17, "X", ""))</f>
        <v>#DIV/0!</v>
      </c>
      <c r="L92" s="127"/>
      <c r="M92" s="127"/>
      <c r="N92" s="128" t="e">
        <f>IF(AND(Q17 = M17, Q17 &gt; 0), "X", "")</f>
        <v>#DIV/0!</v>
      </c>
      <c r="O92" s="128"/>
      <c r="P92" s="128"/>
      <c r="Q92" s="128" t="e">
        <f>IF(Q17 &gt; M17, "X", "")</f>
        <v>#DIV/0!</v>
      </c>
      <c r="R92" s="128"/>
      <c r="S92" s="128"/>
      <c r="T92" s="167"/>
      <c r="U92" s="167"/>
      <c r="V92" s="164"/>
      <c r="W92" s="164"/>
      <c r="X92" s="164"/>
      <c r="Y92" s="164"/>
      <c r="Z92" s="164"/>
      <c r="AA92" s="164"/>
      <c r="AB92" s="164"/>
      <c r="AC92" s="165"/>
      <c r="AE92" s="6" t="e">
        <f>IF(K92="X", 0, 0)</f>
        <v>#DIV/0!</v>
      </c>
      <c r="AF92" s="6" t="e">
        <f>IF(N92="X", 3, 0)</f>
        <v>#DIV/0!</v>
      </c>
      <c r="AG92" s="6" t="e">
        <f>IF(Q92="X", 6, 0)</f>
        <v>#DIV/0!</v>
      </c>
      <c r="AH92" s="6" t="e">
        <f>AE92+AF92+AG92</f>
        <v>#DIV/0!</v>
      </c>
      <c r="AJ92" s="1" t="e">
        <f>T90</f>
        <v>#DIV/0!</v>
      </c>
    </row>
    <row r="93" spans="1:36" x14ac:dyDescent="0.2">
      <c r="A93" s="151"/>
      <c r="B93" s="149"/>
      <c r="C93" s="149"/>
      <c r="D93" s="149"/>
      <c r="E93" s="149"/>
      <c r="F93" s="149"/>
      <c r="G93" s="149"/>
      <c r="H93" s="129" t="s">
        <v>7</v>
      </c>
      <c r="I93" s="129"/>
      <c r="J93" s="129"/>
      <c r="K93" s="153" t="s">
        <v>14</v>
      </c>
      <c r="L93" s="153"/>
      <c r="M93" s="153"/>
      <c r="N93" s="154" t="s">
        <v>15</v>
      </c>
      <c r="O93" s="154"/>
      <c r="P93" s="154"/>
      <c r="Q93" s="155" t="s">
        <v>16</v>
      </c>
      <c r="R93" s="155"/>
      <c r="S93" s="155"/>
      <c r="T93" s="156" t="e">
        <f>AH95</f>
        <v>#DIV/0!</v>
      </c>
      <c r="U93" s="157"/>
      <c r="V93" s="162"/>
      <c r="W93" s="162"/>
      <c r="X93" s="162"/>
      <c r="Y93" s="162"/>
      <c r="Z93" s="162"/>
      <c r="AA93" s="162"/>
      <c r="AB93" s="162"/>
      <c r="AC93" s="163"/>
    </row>
    <row r="94" spans="1:36" x14ac:dyDescent="0.2">
      <c r="A94" s="151"/>
      <c r="B94" s="149"/>
      <c r="C94" s="149"/>
      <c r="D94" s="149"/>
      <c r="E94" s="149"/>
      <c r="F94" s="149"/>
      <c r="G94" s="149"/>
      <c r="H94" s="130"/>
      <c r="I94" s="130"/>
      <c r="J94" s="130"/>
      <c r="K94" s="123" t="s">
        <v>23</v>
      </c>
      <c r="L94" s="123"/>
      <c r="M94" s="123"/>
      <c r="N94" s="124" t="s">
        <v>24</v>
      </c>
      <c r="O94" s="124"/>
      <c r="P94" s="124"/>
      <c r="Q94" s="126" t="s">
        <v>25</v>
      </c>
      <c r="R94" s="126"/>
      <c r="S94" s="126"/>
      <c r="T94" s="158"/>
      <c r="U94" s="159"/>
      <c r="V94" s="164"/>
      <c r="W94" s="164"/>
      <c r="X94" s="164"/>
      <c r="Y94" s="164"/>
      <c r="Z94" s="164"/>
      <c r="AA94" s="164"/>
      <c r="AB94" s="164"/>
      <c r="AC94" s="165"/>
    </row>
    <row r="95" spans="1:36" ht="24" x14ac:dyDescent="0.2">
      <c r="A95" s="151"/>
      <c r="B95" s="149"/>
      <c r="C95" s="149"/>
      <c r="D95" s="149"/>
      <c r="E95" s="149"/>
      <c r="F95" s="149"/>
      <c r="G95" s="149"/>
      <c r="H95" s="130"/>
      <c r="I95" s="130"/>
      <c r="J95" s="130"/>
      <c r="K95" s="127" t="e">
        <f>IF(Q18 &lt;= 0, "X", IF(Q18 &lt; M18, "X", ""))</f>
        <v>#DIV/0!</v>
      </c>
      <c r="L95" s="127"/>
      <c r="M95" s="127"/>
      <c r="N95" s="128" t="e">
        <f>IF(AND(Q18 = M18, Q18 &gt; 0), "X", "")</f>
        <v>#DIV/0!</v>
      </c>
      <c r="O95" s="128"/>
      <c r="P95" s="128"/>
      <c r="Q95" s="128" t="e">
        <f>IF(Q18 &gt; M18, "X", "")</f>
        <v>#DIV/0!</v>
      </c>
      <c r="R95" s="128"/>
      <c r="S95" s="128"/>
      <c r="T95" s="160"/>
      <c r="U95" s="161"/>
      <c r="V95" s="164"/>
      <c r="W95" s="164"/>
      <c r="X95" s="164"/>
      <c r="Y95" s="164"/>
      <c r="Z95" s="164"/>
      <c r="AA95" s="164"/>
      <c r="AB95" s="164"/>
      <c r="AC95" s="165"/>
      <c r="AE95" s="6" t="e">
        <f>IF(K95="X", 0, 0)</f>
        <v>#DIV/0!</v>
      </c>
      <c r="AF95" s="6" t="e">
        <f>IF(N95="X", 3, 0)</f>
        <v>#DIV/0!</v>
      </c>
      <c r="AG95" s="6" t="e">
        <f>IF(Q95="X", 6, 0)</f>
        <v>#DIV/0!</v>
      </c>
      <c r="AH95" s="6" t="e">
        <f>AE95+AF95+AG95</f>
        <v>#DIV/0!</v>
      </c>
      <c r="AJ95" s="1" t="e">
        <f>T93</f>
        <v>#DIV/0!</v>
      </c>
    </row>
    <row r="96" spans="1:36" ht="51" customHeight="1" thickBot="1" x14ac:dyDescent="0.25">
      <c r="A96" s="97" t="s">
        <v>511</v>
      </c>
      <c r="B96" s="98"/>
      <c r="C96" s="98"/>
      <c r="D96" s="98"/>
      <c r="E96" s="98"/>
      <c r="F96" s="98"/>
      <c r="G96" s="98"/>
      <c r="H96" s="98"/>
      <c r="I96" s="98"/>
      <c r="J96" s="98"/>
      <c r="K96" s="98"/>
      <c r="L96" s="98"/>
      <c r="M96" s="98"/>
      <c r="N96" s="98"/>
      <c r="O96" s="98"/>
      <c r="P96" s="98"/>
      <c r="Q96" s="98"/>
      <c r="R96" s="98"/>
      <c r="S96" s="98"/>
      <c r="T96" s="98"/>
      <c r="U96" s="98"/>
      <c r="V96" s="98"/>
      <c r="W96" s="98"/>
      <c r="X96" s="98"/>
      <c r="Y96" s="98"/>
      <c r="Z96" s="98"/>
      <c r="AA96" s="98"/>
      <c r="AB96" s="98"/>
      <c r="AC96" s="99"/>
    </row>
    <row r="97" spans="1:38" ht="62" customHeight="1" x14ac:dyDescent="0.2">
      <c r="A97" s="150">
        <v>11</v>
      </c>
      <c r="B97" s="148" t="s">
        <v>566</v>
      </c>
      <c r="C97" s="148"/>
      <c r="D97" s="148"/>
      <c r="E97" s="148"/>
      <c r="F97" s="148"/>
      <c r="G97" s="148"/>
      <c r="H97" s="144" t="s">
        <v>18</v>
      </c>
      <c r="I97" s="144"/>
      <c r="J97" s="144"/>
      <c r="K97" s="131" t="s">
        <v>481</v>
      </c>
      <c r="L97" s="132"/>
      <c r="M97" s="133"/>
      <c r="N97" s="134" t="s">
        <v>482</v>
      </c>
      <c r="O97" s="135"/>
      <c r="P97" s="136"/>
      <c r="Q97" s="137" t="s">
        <v>483</v>
      </c>
      <c r="R97" s="138"/>
      <c r="S97" s="139"/>
      <c r="T97" s="140" t="s">
        <v>484</v>
      </c>
      <c r="U97" s="141"/>
      <c r="V97" s="142"/>
      <c r="W97" s="182" t="e">
        <f>AI97</f>
        <v>#DIV/0!</v>
      </c>
      <c r="X97" s="183"/>
      <c r="Y97" s="184"/>
      <c r="Z97" s="185"/>
      <c r="AA97" s="185"/>
      <c r="AB97" s="185"/>
      <c r="AC97" s="186"/>
      <c r="AE97" s="6" t="e">
        <f>IF(K99="X", 0, 0)</f>
        <v>#DIV/0!</v>
      </c>
      <c r="AF97" s="6" t="e">
        <f>IF(N99="X", 1, 0)</f>
        <v>#DIV/0!</v>
      </c>
      <c r="AG97" s="6" t="e">
        <f>IF(Q99="X", 2, 0)</f>
        <v>#DIV/0!</v>
      </c>
      <c r="AH97" s="60" t="e">
        <f>IF(T99="X", 3, 0)</f>
        <v>#DIV/0!</v>
      </c>
      <c r="AI97" s="1" t="e">
        <f>AE97+AF97+AG97+AH97</f>
        <v>#DIV/0!</v>
      </c>
      <c r="AJ97" s="1" t="e">
        <f>AI97</f>
        <v>#DIV/0!</v>
      </c>
    </row>
    <row r="98" spans="1:38" ht="20" customHeight="1" x14ac:dyDescent="0.2">
      <c r="A98" s="151"/>
      <c r="B98" s="149"/>
      <c r="C98" s="149"/>
      <c r="D98" s="149"/>
      <c r="E98" s="149"/>
      <c r="F98" s="149"/>
      <c r="G98" s="149"/>
      <c r="H98" s="130"/>
      <c r="I98" s="130"/>
      <c r="J98" s="130"/>
      <c r="K98" s="123" t="s">
        <v>23</v>
      </c>
      <c r="L98" s="123"/>
      <c r="M98" s="123"/>
      <c r="N98" s="124" t="s">
        <v>471</v>
      </c>
      <c r="O98" s="124"/>
      <c r="P98" s="124"/>
      <c r="Q98" s="125" t="s">
        <v>27</v>
      </c>
      <c r="R98" s="125"/>
      <c r="S98" s="125"/>
      <c r="T98" s="126" t="s">
        <v>24</v>
      </c>
      <c r="U98" s="126"/>
      <c r="V98" s="126"/>
      <c r="W98" s="110"/>
      <c r="X98" s="111"/>
      <c r="Y98" s="117"/>
      <c r="Z98" s="118"/>
      <c r="AA98" s="118"/>
      <c r="AB98" s="118"/>
      <c r="AC98" s="119"/>
    </row>
    <row r="99" spans="1:38" ht="27" customHeight="1" thickBot="1" x14ac:dyDescent="0.25">
      <c r="A99" s="151"/>
      <c r="B99" s="149"/>
      <c r="C99" s="149"/>
      <c r="D99" s="149"/>
      <c r="E99" s="149"/>
      <c r="F99" s="149"/>
      <c r="G99" s="149"/>
      <c r="H99" s="130"/>
      <c r="I99" s="130"/>
      <c r="J99" s="130"/>
      <c r="K99" s="127" t="e">
        <f>IF('Inserimento Dati'!B49&gt;0.5,"X","")</f>
        <v>#DIV/0!</v>
      </c>
      <c r="L99" s="127"/>
      <c r="M99" s="127"/>
      <c r="N99" s="128" t="e">
        <f>IF('Inserimento Dati'!C49&gt;0.5,"X","")</f>
        <v>#DIV/0!</v>
      </c>
      <c r="O99" s="128"/>
      <c r="P99" s="128"/>
      <c r="Q99" s="128" t="e">
        <f>IF('Inserimento Dati'!D49&gt;0.5,"X","")</f>
        <v>#DIV/0!</v>
      </c>
      <c r="R99" s="128"/>
      <c r="S99" s="128"/>
      <c r="T99" s="128" t="e">
        <f>IF('Inserimento Dati'!E49&gt;0.5,"X","")</f>
        <v>#DIV/0!</v>
      </c>
      <c r="U99" s="128"/>
      <c r="V99" s="128"/>
      <c r="W99" s="112"/>
      <c r="X99" s="113"/>
      <c r="Y99" s="120"/>
      <c r="Z99" s="121"/>
      <c r="AA99" s="121"/>
      <c r="AB99" s="121"/>
      <c r="AC99" s="122"/>
    </row>
    <row r="100" spans="1:38" ht="55" customHeight="1" x14ac:dyDescent="0.2">
      <c r="A100" s="151"/>
      <c r="B100" s="149"/>
      <c r="C100" s="149"/>
      <c r="D100" s="149"/>
      <c r="E100" s="149"/>
      <c r="F100" s="149"/>
      <c r="G100" s="149"/>
      <c r="H100" s="129" t="s">
        <v>7</v>
      </c>
      <c r="I100" s="129"/>
      <c r="J100" s="129"/>
      <c r="K100" s="131" t="s">
        <v>481</v>
      </c>
      <c r="L100" s="132"/>
      <c r="M100" s="133"/>
      <c r="N100" s="134" t="s">
        <v>482</v>
      </c>
      <c r="O100" s="135"/>
      <c r="P100" s="136"/>
      <c r="Q100" s="137" t="s">
        <v>483</v>
      </c>
      <c r="R100" s="138"/>
      <c r="S100" s="139"/>
      <c r="T100" s="140" t="s">
        <v>484</v>
      </c>
      <c r="U100" s="141"/>
      <c r="V100" s="142"/>
      <c r="W100" s="108" t="e">
        <f>AI100</f>
        <v>#DIV/0!</v>
      </c>
      <c r="X100" s="109"/>
      <c r="Y100" s="114"/>
      <c r="Z100" s="115"/>
      <c r="AA100" s="115"/>
      <c r="AB100" s="115"/>
      <c r="AC100" s="116"/>
      <c r="AE100" s="6" t="e">
        <f>IF(K102="X", 0, 0)</f>
        <v>#DIV/0!</v>
      </c>
      <c r="AF100" s="6" t="e">
        <f>IF(N102="X", 1, 0)</f>
        <v>#DIV/0!</v>
      </c>
      <c r="AG100" s="6" t="e">
        <f>IF(Q102="X", 2, 0)</f>
        <v>#DIV/0!</v>
      </c>
      <c r="AH100" s="60" t="e">
        <f>IF(T102="X", 3, 0)</f>
        <v>#DIV/0!</v>
      </c>
      <c r="AI100" s="1" t="e">
        <f>AE100+AF100+AG100+AH100</f>
        <v>#DIV/0!</v>
      </c>
      <c r="AJ100" s="1" t="e">
        <f>AI100</f>
        <v>#DIV/0!</v>
      </c>
    </row>
    <row r="101" spans="1:38" ht="27" customHeight="1" x14ac:dyDescent="0.2">
      <c r="A101" s="151"/>
      <c r="B101" s="149"/>
      <c r="C101" s="149"/>
      <c r="D101" s="149"/>
      <c r="E101" s="149"/>
      <c r="F101" s="149"/>
      <c r="G101" s="149"/>
      <c r="H101" s="130"/>
      <c r="I101" s="130"/>
      <c r="J101" s="130"/>
      <c r="K101" s="123" t="s">
        <v>23</v>
      </c>
      <c r="L101" s="123"/>
      <c r="M101" s="123"/>
      <c r="N101" s="124" t="s">
        <v>471</v>
      </c>
      <c r="O101" s="124"/>
      <c r="P101" s="124"/>
      <c r="Q101" s="125" t="s">
        <v>27</v>
      </c>
      <c r="R101" s="125"/>
      <c r="S101" s="125"/>
      <c r="T101" s="126" t="s">
        <v>24</v>
      </c>
      <c r="U101" s="126"/>
      <c r="V101" s="126"/>
      <c r="W101" s="110"/>
      <c r="X101" s="111"/>
      <c r="Y101" s="117"/>
      <c r="Z101" s="118"/>
      <c r="AA101" s="118"/>
      <c r="AB101" s="118"/>
      <c r="AC101" s="119"/>
    </row>
    <row r="102" spans="1:38" ht="27" customHeight="1" x14ac:dyDescent="0.2">
      <c r="A102" s="151"/>
      <c r="B102" s="149"/>
      <c r="C102" s="149"/>
      <c r="D102" s="149"/>
      <c r="E102" s="149"/>
      <c r="F102" s="149"/>
      <c r="G102" s="149"/>
      <c r="H102" s="130"/>
      <c r="I102" s="130"/>
      <c r="J102" s="130"/>
      <c r="K102" s="127" t="e">
        <f>IF('Inserimento Dati'!B50&gt;0.5,"X","")</f>
        <v>#DIV/0!</v>
      </c>
      <c r="L102" s="127"/>
      <c r="M102" s="127"/>
      <c r="N102" s="128" t="e">
        <f>IF('Inserimento Dati'!C50&gt;0.5,"X","")</f>
        <v>#DIV/0!</v>
      </c>
      <c r="O102" s="128"/>
      <c r="P102" s="128"/>
      <c r="Q102" s="128" t="e">
        <f>IF('Inserimento Dati'!D50&gt;0.5,"X","")</f>
        <v>#DIV/0!</v>
      </c>
      <c r="R102" s="128"/>
      <c r="S102" s="128"/>
      <c r="T102" s="128" t="e">
        <f>IF('Inserimento Dati'!E50&gt;0.5,"X","")</f>
        <v>#DIV/0!</v>
      </c>
      <c r="U102" s="128"/>
      <c r="V102" s="128"/>
      <c r="W102" s="112"/>
      <c r="X102" s="113"/>
      <c r="Y102" s="120"/>
      <c r="Z102" s="121"/>
      <c r="AA102" s="121"/>
      <c r="AB102" s="121"/>
      <c r="AC102" s="122"/>
    </row>
    <row r="103" spans="1:38" ht="48" customHeight="1" thickBot="1" x14ac:dyDescent="0.25">
      <c r="A103" s="97" t="s">
        <v>567</v>
      </c>
      <c r="B103" s="98"/>
      <c r="C103" s="98"/>
      <c r="D103" s="98"/>
      <c r="E103" s="98"/>
      <c r="F103" s="98"/>
      <c r="G103" s="98"/>
      <c r="H103" s="98"/>
      <c r="I103" s="98"/>
      <c r="J103" s="98"/>
      <c r="K103" s="98"/>
      <c r="L103" s="98"/>
      <c r="M103" s="98"/>
      <c r="N103" s="98"/>
      <c r="O103" s="98"/>
      <c r="P103" s="98"/>
      <c r="Q103" s="98"/>
      <c r="R103" s="98"/>
      <c r="S103" s="98"/>
      <c r="T103" s="98"/>
      <c r="U103" s="98"/>
      <c r="V103" s="98"/>
      <c r="W103" s="98"/>
      <c r="X103" s="98"/>
      <c r="Y103" s="98"/>
      <c r="Z103" s="98"/>
      <c r="AA103" s="98"/>
      <c r="AB103" s="98"/>
      <c r="AC103" s="99"/>
    </row>
    <row r="104" spans="1:38" ht="15" customHeight="1" x14ac:dyDescent="0.2">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row>
    <row r="105" spans="1:38" ht="24" customHeight="1" x14ac:dyDescent="0.2">
      <c r="A105" s="178" t="s">
        <v>38</v>
      </c>
      <c r="B105" s="178"/>
      <c r="C105" s="178"/>
      <c r="D105" s="178"/>
      <c r="E105" s="178"/>
      <c r="F105" s="178"/>
      <c r="G105" s="178"/>
      <c r="H105" s="178"/>
      <c r="I105" s="178"/>
      <c r="J105" s="178"/>
      <c r="K105" s="178"/>
      <c r="L105" s="178"/>
      <c r="M105" s="178"/>
      <c r="N105" s="178"/>
      <c r="O105" s="178"/>
      <c r="P105" s="178"/>
      <c r="Q105" s="178"/>
      <c r="R105" s="178"/>
      <c r="S105" s="178"/>
      <c r="T105" s="180" t="e">
        <f>T93+T90+T86+T83+T79+T71+T68+T64+T61+T57+T54+T50+T47+T43+T40+T36+T33+T29+T26+W97+W100</f>
        <v>#DIV/0!</v>
      </c>
      <c r="U105" s="180"/>
      <c r="V105" s="201"/>
      <c r="W105" s="201"/>
      <c r="X105" s="192" t="s">
        <v>34</v>
      </c>
      <c r="Y105" s="192"/>
      <c r="Z105" s="193" t="s">
        <v>40</v>
      </c>
      <c r="AA105" s="193"/>
      <c r="AB105" s="194" t="s">
        <v>41</v>
      </c>
      <c r="AC105" s="194"/>
      <c r="AJ105" s="1" t="e">
        <f>T105</f>
        <v>#DIV/0!</v>
      </c>
    </row>
    <row r="106" spans="1:38" ht="24" customHeight="1" x14ac:dyDescent="0.2">
      <c r="A106" s="179" t="s">
        <v>39</v>
      </c>
      <c r="B106" s="179"/>
      <c r="C106" s="179"/>
      <c r="D106" s="179"/>
      <c r="E106" s="179"/>
      <c r="F106" s="179"/>
      <c r="G106" s="179"/>
      <c r="H106" s="179"/>
      <c r="I106" s="179"/>
      <c r="J106" s="179"/>
      <c r="K106" s="179"/>
      <c r="L106" s="179"/>
      <c r="M106" s="179"/>
      <c r="N106" s="179"/>
      <c r="O106" s="179"/>
      <c r="P106" s="179"/>
      <c r="Q106" s="179"/>
      <c r="R106" s="179"/>
      <c r="S106" s="179"/>
      <c r="T106" s="181" t="e">
        <f>IF(T105&gt;=0,IF(T105&lt;=29,0,IF(T105&lt;=58,10,IF(T105&lt;=120,20,""))),"")</f>
        <v>#DIV/0!</v>
      </c>
      <c r="U106" s="181"/>
      <c r="V106" s="202"/>
      <c r="W106" s="202"/>
      <c r="X106" s="195" t="e">
        <f>IF(T106=0,"X","")</f>
        <v>#DIV/0!</v>
      </c>
      <c r="Y106" s="196"/>
      <c r="Z106" s="197" t="e">
        <f>IF(T106=10,"X","")</f>
        <v>#DIV/0!</v>
      </c>
      <c r="AA106" s="198"/>
      <c r="AB106" s="199" t="e">
        <f>IF(T106=20,"X","")</f>
        <v>#DIV/0!</v>
      </c>
      <c r="AC106" s="200"/>
      <c r="AE106" s="1" t="e">
        <f>T106</f>
        <v>#DIV/0!</v>
      </c>
      <c r="AJ106" s="1" t="e">
        <f>T106</f>
        <v>#DIV/0!</v>
      </c>
    </row>
    <row r="108" spans="1:38" ht="33" customHeight="1" x14ac:dyDescent="0.2">
      <c r="A108" s="173"/>
      <c r="B108" s="173"/>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row>
    <row r="110" spans="1:38" x14ac:dyDescent="0.2">
      <c r="AF110" s="177"/>
      <c r="AG110" s="177"/>
      <c r="AH110" s="174"/>
      <c r="AI110" s="174"/>
      <c r="AJ110" s="174"/>
      <c r="AK110" s="174"/>
      <c r="AL110" s="46"/>
    </row>
    <row r="111" spans="1:38" x14ac:dyDescent="0.2">
      <c r="AF111" s="177"/>
      <c r="AG111" s="177"/>
      <c r="AH111" s="46"/>
      <c r="AI111" s="46"/>
      <c r="AJ111" s="46"/>
      <c r="AK111" s="46"/>
      <c r="AL111" s="46"/>
    </row>
    <row r="112" spans="1:38" x14ac:dyDescent="0.2">
      <c r="AF112" s="175"/>
      <c r="AG112" s="45"/>
      <c r="AH112" s="46"/>
      <c r="AI112" s="46"/>
      <c r="AJ112" s="46"/>
      <c r="AK112" s="46"/>
      <c r="AL112" s="46"/>
    </row>
    <row r="113" spans="32:38" ht="16" x14ac:dyDescent="0.2">
      <c r="AF113" s="175"/>
      <c r="AG113" s="45"/>
      <c r="AH113" s="176"/>
      <c r="AI113" s="176"/>
      <c r="AJ113" s="176"/>
      <c r="AK113" s="176"/>
      <c r="AL113" s="47"/>
    </row>
    <row r="114" spans="32:38" ht="41" customHeight="1" x14ac:dyDescent="0.2"/>
  </sheetData>
  <sheetProtection sheet="1" formatCells="0" formatColumns="0" formatRows="0"/>
  <mergeCells count="386">
    <mergeCell ref="Q18:T18"/>
    <mergeCell ref="A12:A13"/>
    <mergeCell ref="A15:A16"/>
    <mergeCell ref="A17:A18"/>
    <mergeCell ref="B18:L18"/>
    <mergeCell ref="B12:L12"/>
    <mergeCell ref="B13:L13"/>
    <mergeCell ref="B14:L14"/>
    <mergeCell ref="B15:L15"/>
    <mergeCell ref="M18:P18"/>
    <mergeCell ref="A11:L11"/>
    <mergeCell ref="B16:L16"/>
    <mergeCell ref="B17:L17"/>
    <mergeCell ref="M11:P11"/>
    <mergeCell ref="Q11:T11"/>
    <mergeCell ref="M12:P12"/>
    <mergeCell ref="M13:P13"/>
    <mergeCell ref="M14:P14"/>
    <mergeCell ref="M15:P15"/>
    <mergeCell ref="M16:P16"/>
    <mergeCell ref="M17:P17"/>
    <mergeCell ref="Q12:T12"/>
    <mergeCell ref="Q13:T13"/>
    <mergeCell ref="Q14:T14"/>
    <mergeCell ref="Q15:T15"/>
    <mergeCell ref="Q16:T16"/>
    <mergeCell ref="Q17:T17"/>
    <mergeCell ref="X8:Z8"/>
    <mergeCell ref="U9:W9"/>
    <mergeCell ref="X9:Z9"/>
    <mergeCell ref="A3:T3"/>
    <mergeCell ref="U3:W3"/>
    <mergeCell ref="X3:Z3"/>
    <mergeCell ref="U5:W5"/>
    <mergeCell ref="X5:Z5"/>
    <mergeCell ref="U6:W6"/>
    <mergeCell ref="X6:Z6"/>
    <mergeCell ref="U7:W7"/>
    <mergeCell ref="X7:Z7"/>
    <mergeCell ref="B6:T6"/>
    <mergeCell ref="B7:T7"/>
    <mergeCell ref="B8:T8"/>
    <mergeCell ref="B9:T9"/>
    <mergeCell ref="U8:W8"/>
    <mergeCell ref="A1:AC1"/>
    <mergeCell ref="B4:T4"/>
    <mergeCell ref="B5:T5"/>
    <mergeCell ref="U4:W4"/>
    <mergeCell ref="X4:Z4"/>
    <mergeCell ref="X105:Y105"/>
    <mergeCell ref="Z105:AA105"/>
    <mergeCell ref="AB105:AC105"/>
    <mergeCell ref="X106:Y106"/>
    <mergeCell ref="Z106:AA106"/>
    <mergeCell ref="AB106:AC106"/>
    <mergeCell ref="V105:W105"/>
    <mergeCell ref="V106:W106"/>
    <mergeCell ref="T93:U95"/>
    <mergeCell ref="V93:AC95"/>
    <mergeCell ref="K94:M94"/>
    <mergeCell ref="N94:P94"/>
    <mergeCell ref="Q94:S94"/>
    <mergeCell ref="K95:M95"/>
    <mergeCell ref="N95:P95"/>
    <mergeCell ref="Q95:S95"/>
    <mergeCell ref="N91:P91"/>
    <mergeCell ref="Q91:S91"/>
    <mergeCell ref="K92:M92"/>
    <mergeCell ref="AJ110:AK110"/>
    <mergeCell ref="AF112:AF113"/>
    <mergeCell ref="AH113:AI113"/>
    <mergeCell ref="AJ113:AK113"/>
    <mergeCell ref="A96:AC96"/>
    <mergeCell ref="A108:AC108"/>
    <mergeCell ref="AF110:AF111"/>
    <mergeCell ref="AG110:AG111"/>
    <mergeCell ref="AH110:AI110"/>
    <mergeCell ref="A105:S105"/>
    <mergeCell ref="A106:S106"/>
    <mergeCell ref="T105:U105"/>
    <mergeCell ref="T106:U106"/>
    <mergeCell ref="A97:A102"/>
    <mergeCell ref="B97:G102"/>
    <mergeCell ref="H97:J99"/>
    <mergeCell ref="K97:M97"/>
    <mergeCell ref="N97:P97"/>
    <mergeCell ref="Q97:S97"/>
    <mergeCell ref="T97:V97"/>
    <mergeCell ref="W97:X99"/>
    <mergeCell ref="Y97:AC99"/>
    <mergeCell ref="K98:M98"/>
    <mergeCell ref="N98:P98"/>
    <mergeCell ref="N86:P86"/>
    <mergeCell ref="Q86:S86"/>
    <mergeCell ref="T86:U88"/>
    <mergeCell ref="N92:P92"/>
    <mergeCell ref="Q92:S92"/>
    <mergeCell ref="H93:J95"/>
    <mergeCell ref="K93:M93"/>
    <mergeCell ref="N93:P93"/>
    <mergeCell ref="Q93:S93"/>
    <mergeCell ref="A89:AC89"/>
    <mergeCell ref="A90:A95"/>
    <mergeCell ref="B90:G95"/>
    <mergeCell ref="H90:J92"/>
    <mergeCell ref="K90:M90"/>
    <mergeCell ref="N90:P90"/>
    <mergeCell ref="Q90:S90"/>
    <mergeCell ref="T90:U92"/>
    <mergeCell ref="V90:AC92"/>
    <mergeCell ref="K91:M91"/>
    <mergeCell ref="N84:P84"/>
    <mergeCell ref="Q84:S84"/>
    <mergeCell ref="A82:AC82"/>
    <mergeCell ref="A83:A88"/>
    <mergeCell ref="B83:G88"/>
    <mergeCell ref="H83:J85"/>
    <mergeCell ref="T83:U85"/>
    <mergeCell ref="V83:AC85"/>
    <mergeCell ref="K85:M85"/>
    <mergeCell ref="N85:P85"/>
    <mergeCell ref="K83:M83"/>
    <mergeCell ref="N83:P83"/>
    <mergeCell ref="Q83:S83"/>
    <mergeCell ref="K84:M84"/>
    <mergeCell ref="V86:AC88"/>
    <mergeCell ref="K87:M87"/>
    <mergeCell ref="N87:P87"/>
    <mergeCell ref="Q87:S87"/>
    <mergeCell ref="K88:M88"/>
    <mergeCell ref="N88:P88"/>
    <mergeCell ref="Q88:S88"/>
    <mergeCell ref="Q85:S85"/>
    <mergeCell ref="H86:J88"/>
    <mergeCell ref="K86:M86"/>
    <mergeCell ref="Q73:S73"/>
    <mergeCell ref="N69:P69"/>
    <mergeCell ref="Q69:S69"/>
    <mergeCell ref="K70:M70"/>
    <mergeCell ref="N70:P70"/>
    <mergeCell ref="Q70:S70"/>
    <mergeCell ref="T79:U81"/>
    <mergeCell ref="V79:AC81"/>
    <mergeCell ref="K80:M80"/>
    <mergeCell ref="N80:P80"/>
    <mergeCell ref="Q80:S80"/>
    <mergeCell ref="K81:M81"/>
    <mergeCell ref="N81:P81"/>
    <mergeCell ref="Q81:S81"/>
    <mergeCell ref="A74:AC74"/>
    <mergeCell ref="A76:AC76"/>
    <mergeCell ref="A77:AC77"/>
    <mergeCell ref="A78:AC78"/>
    <mergeCell ref="A79:A81"/>
    <mergeCell ref="B79:G81"/>
    <mergeCell ref="H79:J81"/>
    <mergeCell ref="K79:M79"/>
    <mergeCell ref="N79:P79"/>
    <mergeCell ref="Q79:S79"/>
    <mergeCell ref="K63:M63"/>
    <mergeCell ref="N63:P63"/>
    <mergeCell ref="Q63:S63"/>
    <mergeCell ref="H71:J73"/>
    <mergeCell ref="K71:M71"/>
    <mergeCell ref="N71:P71"/>
    <mergeCell ref="Q71:S71"/>
    <mergeCell ref="A67:AC67"/>
    <mergeCell ref="A68:A73"/>
    <mergeCell ref="B68:G73"/>
    <mergeCell ref="H68:J70"/>
    <mergeCell ref="K68:M68"/>
    <mergeCell ref="N68:P68"/>
    <mergeCell ref="Q68:S68"/>
    <mergeCell ref="T68:U70"/>
    <mergeCell ref="V68:AC70"/>
    <mergeCell ref="K69:M69"/>
    <mergeCell ref="T71:U73"/>
    <mergeCell ref="V71:AC73"/>
    <mergeCell ref="K72:M72"/>
    <mergeCell ref="N72:P72"/>
    <mergeCell ref="Q72:S72"/>
    <mergeCell ref="K73:M73"/>
    <mergeCell ref="N73:P73"/>
    <mergeCell ref="H64:J66"/>
    <mergeCell ref="K64:M64"/>
    <mergeCell ref="N64:P64"/>
    <mergeCell ref="Q64:S64"/>
    <mergeCell ref="A60:AC60"/>
    <mergeCell ref="A61:A66"/>
    <mergeCell ref="B61:G66"/>
    <mergeCell ref="H61:J63"/>
    <mergeCell ref="K61:M61"/>
    <mergeCell ref="N61:P61"/>
    <mergeCell ref="Q61:S61"/>
    <mergeCell ref="T61:U63"/>
    <mergeCell ref="V61:AC63"/>
    <mergeCell ref="K62:M62"/>
    <mergeCell ref="T64:U66"/>
    <mergeCell ref="V64:AC66"/>
    <mergeCell ref="K65:M65"/>
    <mergeCell ref="N65:P65"/>
    <mergeCell ref="Q65:S65"/>
    <mergeCell ref="K66:M66"/>
    <mergeCell ref="N66:P66"/>
    <mergeCell ref="Q66:S66"/>
    <mergeCell ref="N62:P62"/>
    <mergeCell ref="Q62:S62"/>
    <mergeCell ref="Q58:S58"/>
    <mergeCell ref="K59:M59"/>
    <mergeCell ref="N59:P59"/>
    <mergeCell ref="Q59:S59"/>
    <mergeCell ref="N55:P55"/>
    <mergeCell ref="Q55:S55"/>
    <mergeCell ref="K56:M56"/>
    <mergeCell ref="N56:P56"/>
    <mergeCell ref="Q56:S56"/>
    <mergeCell ref="Q52:S52"/>
    <mergeCell ref="N48:P48"/>
    <mergeCell ref="Q48:S48"/>
    <mergeCell ref="K49:M49"/>
    <mergeCell ref="N49:P49"/>
    <mergeCell ref="Q49:S49"/>
    <mergeCell ref="H57:J59"/>
    <mergeCell ref="K57:M57"/>
    <mergeCell ref="N57:P57"/>
    <mergeCell ref="Q57:S57"/>
    <mergeCell ref="A53:AC53"/>
    <mergeCell ref="A54:A59"/>
    <mergeCell ref="B54:G59"/>
    <mergeCell ref="H54:J56"/>
    <mergeCell ref="K54:M54"/>
    <mergeCell ref="N54:P54"/>
    <mergeCell ref="Q54:S54"/>
    <mergeCell ref="T54:U56"/>
    <mergeCell ref="V54:AC56"/>
    <mergeCell ref="K55:M55"/>
    <mergeCell ref="T57:U59"/>
    <mergeCell ref="V57:AC59"/>
    <mergeCell ref="K58:M58"/>
    <mergeCell ref="N58:P58"/>
    <mergeCell ref="K42:M42"/>
    <mergeCell ref="N42:P42"/>
    <mergeCell ref="Q42:S42"/>
    <mergeCell ref="H50:J52"/>
    <mergeCell ref="K50:M50"/>
    <mergeCell ref="N50:P50"/>
    <mergeCell ref="Q50:S50"/>
    <mergeCell ref="A46:AC46"/>
    <mergeCell ref="A47:A52"/>
    <mergeCell ref="B47:G52"/>
    <mergeCell ref="H47:J49"/>
    <mergeCell ref="K47:M47"/>
    <mergeCell ref="N47:P47"/>
    <mergeCell ref="Q47:S47"/>
    <mergeCell ref="T47:U49"/>
    <mergeCell ref="V47:AC49"/>
    <mergeCell ref="K48:M48"/>
    <mergeCell ref="T50:U52"/>
    <mergeCell ref="V50:AC52"/>
    <mergeCell ref="K51:M51"/>
    <mergeCell ref="N51:P51"/>
    <mergeCell ref="Q51:S51"/>
    <mergeCell ref="K52:M52"/>
    <mergeCell ref="N52:P52"/>
    <mergeCell ref="H43:J45"/>
    <mergeCell ref="K43:M43"/>
    <mergeCell ref="N43:P43"/>
    <mergeCell ref="Q43:S43"/>
    <mergeCell ref="A39:AC39"/>
    <mergeCell ref="A40:A45"/>
    <mergeCell ref="B40:G45"/>
    <mergeCell ref="H40:J42"/>
    <mergeCell ref="K40:M40"/>
    <mergeCell ref="N40:P40"/>
    <mergeCell ref="Q40:S40"/>
    <mergeCell ref="T40:U42"/>
    <mergeCell ref="V40:AC42"/>
    <mergeCell ref="K41:M41"/>
    <mergeCell ref="T43:U45"/>
    <mergeCell ref="V43:AC45"/>
    <mergeCell ref="K44:M44"/>
    <mergeCell ref="N44:P44"/>
    <mergeCell ref="Q44:S44"/>
    <mergeCell ref="K45:M45"/>
    <mergeCell ref="N45:P45"/>
    <mergeCell ref="Q45:S45"/>
    <mergeCell ref="N41:P41"/>
    <mergeCell ref="Q41:S41"/>
    <mergeCell ref="T36:U38"/>
    <mergeCell ref="V36:AC38"/>
    <mergeCell ref="K37:M37"/>
    <mergeCell ref="N37:P37"/>
    <mergeCell ref="Q37:S37"/>
    <mergeCell ref="K38:M38"/>
    <mergeCell ref="N38:P38"/>
    <mergeCell ref="Q38:S38"/>
    <mergeCell ref="T33:U35"/>
    <mergeCell ref="V33:AC35"/>
    <mergeCell ref="K34:M34"/>
    <mergeCell ref="N34:P34"/>
    <mergeCell ref="Q34:S34"/>
    <mergeCell ref="K35:M35"/>
    <mergeCell ref="N35:P35"/>
    <mergeCell ref="Q35:S35"/>
    <mergeCell ref="A33:A38"/>
    <mergeCell ref="B33:G38"/>
    <mergeCell ref="H33:J35"/>
    <mergeCell ref="K33:M33"/>
    <mergeCell ref="N33:P33"/>
    <mergeCell ref="Q33:S33"/>
    <mergeCell ref="H36:J38"/>
    <mergeCell ref="K36:M36"/>
    <mergeCell ref="N36:P36"/>
    <mergeCell ref="Q36:S36"/>
    <mergeCell ref="N31:P31"/>
    <mergeCell ref="Q31:S31"/>
    <mergeCell ref="B26:G31"/>
    <mergeCell ref="A26:A31"/>
    <mergeCell ref="A32:AC32"/>
    <mergeCell ref="AE25:AH25"/>
    <mergeCell ref="H29:J31"/>
    <mergeCell ref="K29:M29"/>
    <mergeCell ref="N29:P29"/>
    <mergeCell ref="Q29:S29"/>
    <mergeCell ref="T29:U31"/>
    <mergeCell ref="V29:AC31"/>
    <mergeCell ref="K30:M30"/>
    <mergeCell ref="N30:P30"/>
    <mergeCell ref="Q30:S30"/>
    <mergeCell ref="K31:M31"/>
    <mergeCell ref="T25:U25"/>
    <mergeCell ref="T26:U28"/>
    <mergeCell ref="V25:AC25"/>
    <mergeCell ref="K25:M25"/>
    <mergeCell ref="N25:P25"/>
    <mergeCell ref="Q25:S25"/>
    <mergeCell ref="V26:AC28"/>
    <mergeCell ref="K28:M28"/>
    <mergeCell ref="N28:P28"/>
    <mergeCell ref="H25:J25"/>
    <mergeCell ref="B25:G25"/>
    <mergeCell ref="H26:J28"/>
    <mergeCell ref="Q26:S26"/>
    <mergeCell ref="Q27:S27"/>
    <mergeCell ref="Q28:S28"/>
    <mergeCell ref="K26:M26"/>
    <mergeCell ref="N26:P26"/>
    <mergeCell ref="K27:M27"/>
    <mergeCell ref="N27:P27"/>
    <mergeCell ref="Q102:S102"/>
    <mergeCell ref="T102:V102"/>
    <mergeCell ref="Q98:S98"/>
    <mergeCell ref="T98:V98"/>
    <mergeCell ref="K99:M99"/>
    <mergeCell ref="N99:P99"/>
    <mergeCell ref="Q99:S99"/>
    <mergeCell ref="T99:V99"/>
    <mergeCell ref="H100:J102"/>
    <mergeCell ref="K100:M100"/>
    <mergeCell ref="N100:P100"/>
    <mergeCell ref="Q100:S100"/>
    <mergeCell ref="T100:V100"/>
    <mergeCell ref="A103:AC103"/>
    <mergeCell ref="B21:F21"/>
    <mergeCell ref="B22:F22"/>
    <mergeCell ref="G20:J20"/>
    <mergeCell ref="G21:J21"/>
    <mergeCell ref="G22:J22"/>
    <mergeCell ref="K20:N20"/>
    <mergeCell ref="K21:N21"/>
    <mergeCell ref="K22:N22"/>
    <mergeCell ref="O20:R20"/>
    <mergeCell ref="O21:R21"/>
    <mergeCell ref="O22:R22"/>
    <mergeCell ref="S20:V20"/>
    <mergeCell ref="S21:V21"/>
    <mergeCell ref="S22:V22"/>
    <mergeCell ref="A21:A22"/>
    <mergeCell ref="W100:X102"/>
    <mergeCell ref="Y100:AC102"/>
    <mergeCell ref="K101:M101"/>
    <mergeCell ref="N101:P101"/>
    <mergeCell ref="Q101:S101"/>
    <mergeCell ref="T101:V101"/>
    <mergeCell ref="K102:M102"/>
    <mergeCell ref="N102:P102"/>
  </mergeCells>
  <printOptions gridLines="1"/>
  <pageMargins left="0.7" right="0.7" top="0.75" bottom="0.75" header="0.3" footer="0.3"/>
  <pageSetup paperSize="9" fitToHeight="0" orientation="landscape" horizontalDpi="0" verticalDpi="0"/>
  <rowBreaks count="4" manualBreakCount="4">
    <brk id="24" max="16383" man="1"/>
    <brk id="46" max="16383" man="1"/>
    <brk id="67" max="16383" man="1"/>
    <brk id="89" max="16383" man="1"/>
  </row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DEC2C-DDB3-7542-A01F-DEB093010272}">
  <sheetPr codeName="Foglio2"/>
  <dimension ref="A1:AI798"/>
  <sheetViews>
    <sheetView zoomScale="131" zoomScaleNormal="131" workbookViewId="0">
      <selection activeCell="A26" sqref="A26:A28"/>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hidden="1" customWidth="1"/>
    <col min="31" max="32" width="4.5" style="1" customWidth="1"/>
    <col min="33" max="16384" width="10.83203125" style="1"/>
  </cols>
  <sheetData>
    <row r="1" spans="1:35" ht="20" thickBot="1" x14ac:dyDescent="0.3">
      <c r="A1" s="187" t="s">
        <v>92</v>
      </c>
      <c r="B1" s="188"/>
      <c r="C1" s="188"/>
      <c r="D1" s="188"/>
      <c r="E1" s="188"/>
      <c r="F1" s="188"/>
      <c r="G1" s="188"/>
      <c r="H1" s="188"/>
      <c r="I1" s="188"/>
      <c r="J1" s="188"/>
      <c r="K1" s="188"/>
      <c r="L1" s="188"/>
      <c r="M1" s="188"/>
      <c r="N1" s="188"/>
      <c r="O1" s="188"/>
      <c r="P1" s="188"/>
      <c r="Q1" s="188"/>
      <c r="R1" s="188"/>
      <c r="S1" s="188"/>
      <c r="T1" s="188"/>
      <c r="U1" s="188"/>
      <c r="V1" s="188"/>
      <c r="W1" s="189"/>
    </row>
    <row r="2" spans="1:35" x14ac:dyDescent="0.2">
      <c r="A2" s="2"/>
      <c r="B2" s="2"/>
      <c r="C2" s="2"/>
      <c r="D2" s="2"/>
      <c r="E2" s="2"/>
      <c r="F2" s="2"/>
      <c r="G2" s="2"/>
      <c r="H2" s="2"/>
      <c r="I2" s="2"/>
      <c r="J2" s="2"/>
      <c r="K2" s="2"/>
      <c r="L2" s="2"/>
      <c r="M2" s="2"/>
      <c r="N2" s="2"/>
      <c r="O2" s="2"/>
      <c r="P2" s="2"/>
      <c r="Q2" s="2"/>
      <c r="R2" s="2"/>
      <c r="S2" s="2"/>
      <c r="T2" s="2"/>
      <c r="U2" s="2"/>
      <c r="V2" s="2"/>
      <c r="W2" s="2"/>
    </row>
    <row r="3" spans="1:35" x14ac:dyDescent="0.2">
      <c r="A3" s="2"/>
      <c r="B3" s="2"/>
      <c r="C3" s="2"/>
      <c r="D3" s="2"/>
      <c r="E3" s="2"/>
      <c r="F3" s="2"/>
      <c r="G3" s="2"/>
      <c r="H3" s="2"/>
      <c r="I3" s="2"/>
      <c r="J3" s="2"/>
      <c r="K3" s="2"/>
      <c r="L3" s="2"/>
      <c r="M3" s="2"/>
      <c r="N3" s="2"/>
      <c r="O3" s="2"/>
      <c r="P3" s="2"/>
      <c r="Q3" s="2"/>
      <c r="R3" s="2"/>
      <c r="S3" s="2"/>
      <c r="T3" s="2"/>
      <c r="U3" s="2"/>
      <c r="V3" s="2"/>
      <c r="W3" s="2"/>
    </row>
    <row r="4" spans="1:35"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G4" s="13"/>
      <c r="AH4" s="13"/>
      <c r="AI4"/>
    </row>
    <row r="5" spans="1:35"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G5" s="13"/>
      <c r="AH5" s="13"/>
      <c r="AI5"/>
    </row>
    <row r="6" spans="1:35" ht="45" customHeight="1" x14ac:dyDescent="0.2">
      <c r="A6" s="150">
        <v>1</v>
      </c>
      <c r="B6" s="148" t="s">
        <v>570</v>
      </c>
      <c r="C6" s="148"/>
      <c r="D6" s="148"/>
      <c r="E6" s="148"/>
      <c r="F6" s="148"/>
      <c r="G6" s="148"/>
      <c r="H6" s="148"/>
      <c r="I6" s="211" t="s">
        <v>42</v>
      </c>
      <c r="J6" s="211"/>
      <c r="K6" s="222" t="s">
        <v>43</v>
      </c>
      <c r="L6" s="222"/>
      <c r="M6" s="223" t="s">
        <v>44</v>
      </c>
      <c r="N6" s="223"/>
      <c r="O6" s="224" t="s">
        <v>45</v>
      </c>
      <c r="P6" s="224"/>
      <c r="Q6" s="241">
        <f>AC8</f>
        <v>0</v>
      </c>
      <c r="R6" s="242"/>
      <c r="S6" s="242"/>
      <c r="T6" s="242"/>
      <c r="U6" s="242"/>
      <c r="V6" s="242"/>
      <c r="W6" s="243"/>
      <c r="AD6" s="1">
        <f>Q6</f>
        <v>0</v>
      </c>
      <c r="AG6" s="13"/>
      <c r="AH6" s="13"/>
      <c r="AI6"/>
    </row>
    <row r="7" spans="1:35" ht="16" x14ac:dyDescent="0.2">
      <c r="A7" s="151"/>
      <c r="B7" s="149"/>
      <c r="C7" s="149"/>
      <c r="D7" s="149"/>
      <c r="E7" s="149"/>
      <c r="F7" s="149"/>
      <c r="G7" s="149"/>
      <c r="H7" s="149"/>
      <c r="I7" s="253" t="s">
        <v>23</v>
      </c>
      <c r="J7" s="253"/>
      <c r="K7" s="254" t="s">
        <v>82</v>
      </c>
      <c r="L7" s="254"/>
      <c r="M7" s="220" t="s">
        <v>27</v>
      </c>
      <c r="N7" s="220"/>
      <c r="O7" s="221" t="s">
        <v>24</v>
      </c>
      <c r="P7" s="221"/>
      <c r="Q7" s="180"/>
      <c r="R7" s="244"/>
      <c r="S7" s="244"/>
      <c r="T7" s="244"/>
      <c r="U7" s="244"/>
      <c r="V7" s="244"/>
      <c r="W7" s="245"/>
      <c r="AC7" s="9" t="s">
        <v>85</v>
      </c>
      <c r="AG7" s="13"/>
      <c r="AH7" s="13"/>
      <c r="AI7"/>
    </row>
    <row r="8" spans="1:35"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1, 0)</f>
        <v>0</v>
      </c>
      <c r="AA8" s="6">
        <f>IF(M8="X", 2, 0)</f>
        <v>0</v>
      </c>
      <c r="AB8" s="6">
        <f>IF(O8="X", 3, 0)</f>
        <v>0</v>
      </c>
      <c r="AC8" s="5">
        <f>SUM(Y8:AB8)</f>
        <v>0</v>
      </c>
      <c r="AG8" s="13"/>
      <c r="AH8" s="13"/>
      <c r="AI8"/>
    </row>
    <row r="9" spans="1:35" ht="26" customHeight="1" x14ac:dyDescent="0.2">
      <c r="A9" s="233" t="s">
        <v>46</v>
      </c>
      <c r="B9" s="234"/>
      <c r="C9" s="234"/>
      <c r="D9" s="234"/>
      <c r="E9" s="234"/>
      <c r="F9" s="234"/>
      <c r="G9" s="234"/>
      <c r="H9" s="234"/>
      <c r="I9" s="234"/>
      <c r="J9" s="234"/>
      <c r="K9" s="234"/>
      <c r="L9" s="234"/>
      <c r="M9" s="234"/>
      <c r="N9" s="234"/>
      <c r="O9" s="234"/>
      <c r="P9" s="234"/>
      <c r="Q9" s="234"/>
      <c r="R9" s="234"/>
      <c r="S9" s="234"/>
      <c r="T9" s="234"/>
      <c r="U9" s="234"/>
      <c r="V9" s="234"/>
      <c r="W9" s="235"/>
      <c r="AG9" s="13"/>
      <c r="AH9" s="13"/>
      <c r="AI9"/>
    </row>
    <row r="10" spans="1:35" ht="22" customHeight="1" thickBot="1" x14ac:dyDescent="0.25">
      <c r="A10" s="236" t="s">
        <v>83</v>
      </c>
      <c r="B10" s="237"/>
      <c r="C10" s="237"/>
      <c r="D10" s="238" t="s">
        <v>84</v>
      </c>
      <c r="E10" s="238"/>
      <c r="F10" s="238"/>
      <c r="G10" s="238"/>
      <c r="H10" s="238"/>
      <c r="I10" s="238"/>
      <c r="J10" s="238"/>
      <c r="K10" s="238"/>
      <c r="L10" s="238"/>
      <c r="M10" s="238"/>
      <c r="N10" s="238"/>
      <c r="O10" s="238"/>
      <c r="P10" s="238"/>
      <c r="Q10" s="238"/>
      <c r="R10" s="238"/>
      <c r="S10" s="238"/>
      <c r="T10" s="238"/>
      <c r="U10" s="238"/>
      <c r="V10" s="238"/>
      <c r="W10" s="239"/>
      <c r="AG10" s="13"/>
      <c r="AH10" s="13"/>
      <c r="AI10"/>
    </row>
    <row r="11" spans="1:35" ht="45" customHeight="1" x14ac:dyDescent="0.2">
      <c r="A11" s="150">
        <v>2</v>
      </c>
      <c r="B11" s="148" t="s">
        <v>47</v>
      </c>
      <c r="C11" s="148"/>
      <c r="D11" s="148"/>
      <c r="E11" s="148"/>
      <c r="F11" s="148"/>
      <c r="G11" s="148"/>
      <c r="H11" s="148"/>
      <c r="I11" s="211" t="s">
        <v>48</v>
      </c>
      <c r="J11" s="211"/>
      <c r="K11" s="222" t="s">
        <v>49</v>
      </c>
      <c r="L11" s="222"/>
      <c r="M11" s="223" t="s">
        <v>50</v>
      </c>
      <c r="N11" s="223"/>
      <c r="O11" s="224" t="s">
        <v>51</v>
      </c>
      <c r="P11" s="224"/>
      <c r="Q11" s="241">
        <f>AC13</f>
        <v>0</v>
      </c>
      <c r="R11" s="242"/>
      <c r="S11" s="242"/>
      <c r="T11" s="242"/>
      <c r="U11" s="242"/>
      <c r="V11" s="242"/>
      <c r="W11" s="243"/>
      <c r="AD11" s="1">
        <f>Q11</f>
        <v>0</v>
      </c>
      <c r="AG11" s="13"/>
      <c r="AH11" s="13"/>
      <c r="AI11"/>
    </row>
    <row r="12" spans="1:35" ht="16" x14ac:dyDescent="0.2">
      <c r="A12" s="151"/>
      <c r="B12" s="149"/>
      <c r="C12" s="149"/>
      <c r="D12" s="149"/>
      <c r="E12" s="149"/>
      <c r="F12" s="149"/>
      <c r="G12" s="149"/>
      <c r="H12" s="149"/>
      <c r="I12" s="253" t="s">
        <v>23</v>
      </c>
      <c r="J12" s="253"/>
      <c r="K12" s="254" t="s">
        <v>82</v>
      </c>
      <c r="L12" s="254"/>
      <c r="M12" s="220" t="s">
        <v>27</v>
      </c>
      <c r="N12" s="220"/>
      <c r="O12" s="221" t="s">
        <v>24</v>
      </c>
      <c r="P12" s="221"/>
      <c r="Q12" s="180"/>
      <c r="R12" s="244"/>
      <c r="S12" s="244"/>
      <c r="T12" s="244"/>
      <c r="U12" s="244"/>
      <c r="V12" s="244"/>
      <c r="W12" s="245"/>
      <c r="AC12" s="9" t="s">
        <v>85</v>
      </c>
      <c r="AG12" s="13"/>
      <c r="AH12" s="13"/>
      <c r="AI12"/>
    </row>
    <row r="13" spans="1:35"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1, 0)</f>
        <v>0</v>
      </c>
      <c r="AA13" s="6">
        <f>IF(M13="X", 2, 0)</f>
        <v>0</v>
      </c>
      <c r="AB13" s="6">
        <f>IF(O13="X", 3, 0)</f>
        <v>0</v>
      </c>
      <c r="AC13" s="5">
        <f>SUM(Y13:AB13)</f>
        <v>0</v>
      </c>
      <c r="AG13" s="13"/>
      <c r="AH13" s="13"/>
      <c r="AI13"/>
    </row>
    <row r="14" spans="1:35" ht="38" customHeight="1" x14ac:dyDescent="0.2">
      <c r="A14" s="233" t="s">
        <v>52</v>
      </c>
      <c r="B14" s="234"/>
      <c r="C14" s="234"/>
      <c r="D14" s="234"/>
      <c r="E14" s="234"/>
      <c r="F14" s="234"/>
      <c r="G14" s="234"/>
      <c r="H14" s="234"/>
      <c r="I14" s="234"/>
      <c r="J14" s="234"/>
      <c r="K14" s="234"/>
      <c r="L14" s="234"/>
      <c r="M14" s="234"/>
      <c r="N14" s="234"/>
      <c r="O14" s="234"/>
      <c r="P14" s="234"/>
      <c r="Q14" s="234"/>
      <c r="R14" s="234"/>
      <c r="S14" s="234"/>
      <c r="T14" s="234"/>
      <c r="U14" s="234"/>
      <c r="V14" s="234"/>
      <c r="W14" s="235"/>
      <c r="AG14" s="13"/>
      <c r="AH14" s="13"/>
      <c r="AI14"/>
    </row>
    <row r="15" spans="1:35" ht="17" customHeight="1" thickBot="1" x14ac:dyDescent="0.25">
      <c r="A15" s="236" t="s">
        <v>83</v>
      </c>
      <c r="B15" s="237"/>
      <c r="C15" s="237"/>
      <c r="D15" s="238" t="s">
        <v>86</v>
      </c>
      <c r="E15" s="238"/>
      <c r="F15" s="238"/>
      <c r="G15" s="238"/>
      <c r="H15" s="238"/>
      <c r="I15" s="238"/>
      <c r="J15" s="238"/>
      <c r="K15" s="238"/>
      <c r="L15" s="238"/>
      <c r="M15" s="238"/>
      <c r="N15" s="238"/>
      <c r="O15" s="238"/>
      <c r="P15" s="238"/>
      <c r="Q15" s="238"/>
      <c r="R15" s="238"/>
      <c r="S15" s="238"/>
      <c r="T15" s="238"/>
      <c r="U15" s="238"/>
      <c r="V15" s="238"/>
      <c r="W15" s="239"/>
      <c r="AG15" s="13"/>
      <c r="AH15" s="13"/>
      <c r="AI15"/>
    </row>
    <row r="16" spans="1:35" ht="39" customHeight="1" x14ac:dyDescent="0.2">
      <c r="A16" s="150">
        <v>3</v>
      </c>
      <c r="B16" s="148" t="s">
        <v>53</v>
      </c>
      <c r="C16" s="148"/>
      <c r="D16" s="148"/>
      <c r="E16" s="148"/>
      <c r="F16" s="148"/>
      <c r="G16" s="148"/>
      <c r="H16" s="148"/>
      <c r="I16" s="211" t="s">
        <v>54</v>
      </c>
      <c r="J16" s="211"/>
      <c r="K16" s="222" t="s">
        <v>55</v>
      </c>
      <c r="L16" s="222"/>
      <c r="M16" s="223" t="s">
        <v>56</v>
      </c>
      <c r="N16" s="223"/>
      <c r="O16" s="224" t="s">
        <v>57</v>
      </c>
      <c r="P16" s="224"/>
      <c r="Q16" s="241">
        <f>AC18</f>
        <v>0</v>
      </c>
      <c r="R16" s="242"/>
      <c r="S16" s="242"/>
      <c r="T16" s="242"/>
      <c r="U16" s="242"/>
      <c r="V16" s="242"/>
      <c r="W16" s="243"/>
      <c r="AD16" s="1">
        <f>Q16</f>
        <v>0</v>
      </c>
      <c r="AG16" s="13"/>
      <c r="AH16" s="13"/>
      <c r="AI16"/>
    </row>
    <row r="17" spans="1:35" ht="16" x14ac:dyDescent="0.2">
      <c r="A17" s="151"/>
      <c r="B17" s="149"/>
      <c r="C17" s="149"/>
      <c r="D17" s="149"/>
      <c r="E17" s="149"/>
      <c r="F17" s="149"/>
      <c r="G17" s="149"/>
      <c r="H17" s="149"/>
      <c r="I17" s="253" t="s">
        <v>23</v>
      </c>
      <c r="J17" s="253"/>
      <c r="K17" s="254" t="s">
        <v>27</v>
      </c>
      <c r="L17" s="254"/>
      <c r="M17" s="220" t="s">
        <v>28</v>
      </c>
      <c r="N17" s="220"/>
      <c r="O17" s="221" t="s">
        <v>25</v>
      </c>
      <c r="P17" s="221"/>
      <c r="Q17" s="180"/>
      <c r="R17" s="244"/>
      <c r="S17" s="244"/>
      <c r="T17" s="244"/>
      <c r="U17" s="244"/>
      <c r="V17" s="244"/>
      <c r="W17" s="245"/>
      <c r="AC17" s="9" t="s">
        <v>85</v>
      </c>
      <c r="AG17" s="13"/>
      <c r="AH17" s="13"/>
      <c r="AI17"/>
    </row>
    <row r="18" spans="1:35"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2, 0)</f>
        <v>0</v>
      </c>
      <c r="AA18" s="6">
        <f>IF(M18="X", 4, 0)</f>
        <v>0</v>
      </c>
      <c r="AB18" s="6">
        <f>IF(O18="X", 6, 0)</f>
        <v>0</v>
      </c>
      <c r="AC18" s="5">
        <f>SUM(Y18:AB18)</f>
        <v>0</v>
      </c>
      <c r="AG18" s="13"/>
      <c r="AH18" s="13"/>
      <c r="AI18"/>
    </row>
    <row r="19" spans="1:35" ht="42" customHeight="1" x14ac:dyDescent="0.2">
      <c r="A19" s="233" t="s">
        <v>58</v>
      </c>
      <c r="B19" s="234"/>
      <c r="C19" s="234"/>
      <c r="D19" s="234"/>
      <c r="E19" s="234"/>
      <c r="F19" s="234"/>
      <c r="G19" s="234"/>
      <c r="H19" s="234"/>
      <c r="I19" s="234"/>
      <c r="J19" s="234"/>
      <c r="K19" s="234"/>
      <c r="L19" s="234"/>
      <c r="M19" s="234"/>
      <c r="N19" s="234"/>
      <c r="O19" s="234"/>
      <c r="P19" s="234"/>
      <c r="Q19" s="234"/>
      <c r="R19" s="234"/>
      <c r="S19" s="234"/>
      <c r="T19" s="234"/>
      <c r="U19" s="234"/>
      <c r="V19" s="234"/>
      <c r="W19" s="235"/>
      <c r="AG19" s="13"/>
      <c r="AH19" s="13"/>
      <c r="AI19"/>
    </row>
    <row r="20" spans="1:35" ht="17" customHeight="1" thickBot="1" x14ac:dyDescent="0.25">
      <c r="A20" s="236" t="s">
        <v>83</v>
      </c>
      <c r="B20" s="237"/>
      <c r="C20" s="237"/>
      <c r="D20" s="238" t="s">
        <v>87</v>
      </c>
      <c r="E20" s="238"/>
      <c r="F20" s="238"/>
      <c r="G20" s="238"/>
      <c r="H20" s="238"/>
      <c r="I20" s="238"/>
      <c r="J20" s="238"/>
      <c r="K20" s="238"/>
      <c r="L20" s="238"/>
      <c r="M20" s="238"/>
      <c r="N20" s="238"/>
      <c r="O20" s="238"/>
      <c r="P20" s="238"/>
      <c r="Q20" s="238"/>
      <c r="R20" s="238"/>
      <c r="S20" s="238"/>
      <c r="T20" s="238"/>
      <c r="U20" s="238"/>
      <c r="V20" s="238"/>
      <c r="W20" s="239"/>
      <c r="AG20" s="13"/>
      <c r="AH20" s="13"/>
      <c r="AI20"/>
    </row>
    <row r="21" spans="1:35" ht="43" customHeight="1" x14ac:dyDescent="0.2">
      <c r="A21" s="150">
        <v>4</v>
      </c>
      <c r="B21" s="148" t="s">
        <v>571</v>
      </c>
      <c r="C21" s="148"/>
      <c r="D21" s="148"/>
      <c r="E21" s="148"/>
      <c r="F21" s="148"/>
      <c r="G21" s="148"/>
      <c r="H21" s="148"/>
      <c r="I21" s="211" t="s">
        <v>572</v>
      </c>
      <c r="J21" s="211"/>
      <c r="K21" s="222" t="s">
        <v>573</v>
      </c>
      <c r="L21" s="222"/>
      <c r="M21" s="223" t="s">
        <v>574</v>
      </c>
      <c r="N21" s="223"/>
      <c r="O21" s="224" t="s">
        <v>575</v>
      </c>
      <c r="P21" s="224"/>
      <c r="Q21" s="241">
        <f>AC23</f>
        <v>0</v>
      </c>
      <c r="R21" s="242"/>
      <c r="S21" s="242"/>
      <c r="T21" s="242"/>
      <c r="U21" s="242"/>
      <c r="V21" s="242"/>
      <c r="W21" s="243"/>
      <c r="AD21" s="1">
        <f>Q21</f>
        <v>0</v>
      </c>
      <c r="AG21" s="13"/>
      <c r="AH21" s="13"/>
      <c r="AI21"/>
    </row>
    <row r="22" spans="1:35" ht="16" x14ac:dyDescent="0.2">
      <c r="A22" s="151"/>
      <c r="B22" s="149"/>
      <c r="C22" s="149"/>
      <c r="D22" s="149"/>
      <c r="E22" s="149"/>
      <c r="F22" s="149"/>
      <c r="G22" s="149"/>
      <c r="H22" s="149"/>
      <c r="I22" s="253" t="s">
        <v>23</v>
      </c>
      <c r="J22" s="253"/>
      <c r="K22" s="254" t="s">
        <v>27</v>
      </c>
      <c r="L22" s="254"/>
      <c r="M22" s="220" t="s">
        <v>28</v>
      </c>
      <c r="N22" s="220"/>
      <c r="O22" s="221" t="s">
        <v>25</v>
      </c>
      <c r="P22" s="221"/>
      <c r="Q22" s="180"/>
      <c r="R22" s="244"/>
      <c r="S22" s="244"/>
      <c r="T22" s="244"/>
      <c r="U22" s="244"/>
      <c r="V22" s="244"/>
      <c r="W22" s="245"/>
      <c r="AC22" s="9" t="s">
        <v>85</v>
      </c>
      <c r="AG22" s="13"/>
      <c r="AH22" s="13"/>
      <c r="AI22"/>
    </row>
    <row r="23" spans="1:35"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2, 0)</f>
        <v>0</v>
      </c>
      <c r="AA23" s="6">
        <f>IF(M23="X", 4, 0)</f>
        <v>0</v>
      </c>
      <c r="AB23" s="6">
        <f>IF(O23="X", 6, 0)</f>
        <v>0</v>
      </c>
      <c r="AC23" s="5">
        <f>SUM(Y23:AB23)</f>
        <v>0</v>
      </c>
      <c r="AG23" s="13"/>
      <c r="AH23" s="13"/>
      <c r="AI23"/>
    </row>
    <row r="24" spans="1:35" ht="26" customHeight="1" x14ac:dyDescent="0.2">
      <c r="A24" s="233" t="s">
        <v>576</v>
      </c>
      <c r="B24" s="234"/>
      <c r="C24" s="234"/>
      <c r="D24" s="234"/>
      <c r="E24" s="234"/>
      <c r="F24" s="234"/>
      <c r="G24" s="234"/>
      <c r="H24" s="234"/>
      <c r="I24" s="234"/>
      <c r="J24" s="234"/>
      <c r="K24" s="234"/>
      <c r="L24" s="234"/>
      <c r="M24" s="234"/>
      <c r="N24" s="234"/>
      <c r="O24" s="234"/>
      <c r="P24" s="234"/>
      <c r="Q24" s="234"/>
      <c r="R24" s="234"/>
      <c r="S24" s="234"/>
      <c r="T24" s="234"/>
      <c r="U24" s="234"/>
      <c r="V24" s="234"/>
      <c r="W24" s="235"/>
    </row>
    <row r="25" spans="1:35" ht="20" customHeight="1" thickBot="1" x14ac:dyDescent="0.25">
      <c r="A25" s="236" t="s">
        <v>83</v>
      </c>
      <c r="B25" s="237"/>
      <c r="C25" s="237"/>
      <c r="D25" s="238" t="s">
        <v>577</v>
      </c>
      <c r="E25" s="238"/>
      <c r="F25" s="238"/>
      <c r="G25" s="238"/>
      <c r="H25" s="238"/>
      <c r="I25" s="238"/>
      <c r="J25" s="238"/>
      <c r="K25" s="238"/>
      <c r="L25" s="238"/>
      <c r="M25" s="238"/>
      <c r="N25" s="238"/>
      <c r="O25" s="238"/>
      <c r="P25" s="238"/>
      <c r="Q25" s="238"/>
      <c r="R25" s="238"/>
      <c r="S25" s="238"/>
      <c r="T25" s="238"/>
      <c r="U25" s="238"/>
      <c r="V25" s="238"/>
      <c r="W25" s="239"/>
    </row>
    <row r="26" spans="1:35" ht="29" customHeight="1" x14ac:dyDescent="0.2">
      <c r="A26" s="150">
        <v>5</v>
      </c>
      <c r="B26" s="148" t="s">
        <v>59</v>
      </c>
      <c r="C26" s="148"/>
      <c r="D26" s="148"/>
      <c r="E26" s="148"/>
      <c r="F26" s="148"/>
      <c r="G26" s="148"/>
      <c r="H26" s="148"/>
      <c r="I26" s="211" t="s">
        <v>48</v>
      </c>
      <c r="J26" s="211"/>
      <c r="K26" s="222" t="s">
        <v>60</v>
      </c>
      <c r="L26" s="222"/>
      <c r="M26" s="223" t="s">
        <v>61</v>
      </c>
      <c r="N26" s="223"/>
      <c r="O26" s="224" t="s">
        <v>62</v>
      </c>
      <c r="P26" s="224"/>
      <c r="Q26" s="241">
        <f>AC28</f>
        <v>0</v>
      </c>
      <c r="R26" s="242"/>
      <c r="S26" s="242"/>
      <c r="T26" s="242"/>
      <c r="U26" s="242"/>
      <c r="V26" s="242"/>
      <c r="W26" s="243"/>
      <c r="AD26" s="1">
        <f>Q26</f>
        <v>0</v>
      </c>
    </row>
    <row r="27" spans="1:35" x14ac:dyDescent="0.2">
      <c r="A27" s="151"/>
      <c r="B27" s="149"/>
      <c r="C27" s="149"/>
      <c r="D27" s="149"/>
      <c r="E27" s="149"/>
      <c r="F27" s="149"/>
      <c r="G27" s="149"/>
      <c r="H27" s="149"/>
      <c r="I27" s="253" t="s">
        <v>23</v>
      </c>
      <c r="J27" s="253"/>
      <c r="K27" s="254" t="s">
        <v>82</v>
      </c>
      <c r="L27" s="254"/>
      <c r="M27" s="220" t="s">
        <v>27</v>
      </c>
      <c r="N27" s="220"/>
      <c r="O27" s="221" t="s">
        <v>24</v>
      </c>
      <c r="P27" s="221"/>
      <c r="Q27" s="180"/>
      <c r="R27" s="244"/>
      <c r="S27" s="244"/>
      <c r="T27" s="244"/>
      <c r="U27" s="244"/>
      <c r="V27" s="244"/>
      <c r="W27" s="245"/>
      <c r="AC27" s="9" t="s">
        <v>85</v>
      </c>
    </row>
    <row r="28" spans="1:35"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1, 0)</f>
        <v>0</v>
      </c>
      <c r="AA28" s="6">
        <f>IF(M28="X", 2, 0)</f>
        <v>0</v>
      </c>
      <c r="AB28" s="6">
        <f>IF(O28="X", 3, 0)</f>
        <v>0</v>
      </c>
      <c r="AC28" s="5">
        <f>SUM(Y28:AB28)</f>
        <v>0</v>
      </c>
    </row>
    <row r="29" spans="1:35" ht="26" customHeight="1" x14ac:dyDescent="0.2">
      <c r="A29" s="233" t="s">
        <v>63</v>
      </c>
      <c r="B29" s="234"/>
      <c r="C29" s="234"/>
      <c r="D29" s="234"/>
      <c r="E29" s="234"/>
      <c r="F29" s="234"/>
      <c r="G29" s="234"/>
      <c r="H29" s="234"/>
      <c r="I29" s="234"/>
      <c r="J29" s="234"/>
      <c r="K29" s="234"/>
      <c r="L29" s="234"/>
      <c r="M29" s="234"/>
      <c r="N29" s="234"/>
      <c r="O29" s="234"/>
      <c r="P29" s="234"/>
      <c r="Q29" s="234"/>
      <c r="R29" s="234"/>
      <c r="S29" s="234"/>
      <c r="T29" s="234"/>
      <c r="U29" s="234"/>
      <c r="V29" s="234"/>
      <c r="W29" s="235"/>
    </row>
    <row r="30" spans="1:35" ht="20" customHeight="1" thickBot="1" x14ac:dyDescent="0.25">
      <c r="A30" s="236" t="s">
        <v>83</v>
      </c>
      <c r="B30" s="237"/>
      <c r="C30" s="237"/>
      <c r="D30" s="238" t="s">
        <v>88</v>
      </c>
      <c r="E30" s="238"/>
      <c r="F30" s="238"/>
      <c r="G30" s="238"/>
      <c r="H30" s="238"/>
      <c r="I30" s="238"/>
      <c r="J30" s="238"/>
      <c r="K30" s="238"/>
      <c r="L30" s="238"/>
      <c r="M30" s="238"/>
      <c r="N30" s="238"/>
      <c r="O30" s="238"/>
      <c r="P30" s="238"/>
      <c r="Q30" s="238"/>
      <c r="R30" s="238"/>
      <c r="S30" s="238"/>
      <c r="T30" s="238"/>
      <c r="U30" s="238"/>
      <c r="V30" s="238"/>
      <c r="W30" s="239"/>
    </row>
    <row r="31" spans="1:35" ht="28" customHeight="1" x14ac:dyDescent="0.2">
      <c r="A31" s="150">
        <v>6</v>
      </c>
      <c r="B31" s="148" t="s">
        <v>64</v>
      </c>
      <c r="C31" s="148"/>
      <c r="D31" s="148"/>
      <c r="E31" s="148"/>
      <c r="F31" s="148"/>
      <c r="G31" s="148"/>
      <c r="H31" s="148"/>
      <c r="I31" s="211" t="s">
        <v>65</v>
      </c>
      <c r="J31" s="211"/>
      <c r="K31" s="222" t="s">
        <v>89</v>
      </c>
      <c r="L31" s="222"/>
      <c r="M31" s="223" t="s">
        <v>66</v>
      </c>
      <c r="N31" s="223"/>
      <c r="O31" s="224" t="s">
        <v>67</v>
      </c>
      <c r="P31" s="224"/>
      <c r="Q31" s="241">
        <f>AC33</f>
        <v>0</v>
      </c>
      <c r="R31" s="242"/>
      <c r="S31" s="242"/>
      <c r="T31" s="242"/>
      <c r="U31" s="242"/>
      <c r="V31" s="242"/>
      <c r="W31" s="243"/>
      <c r="AD31" s="1">
        <f>Q31</f>
        <v>0</v>
      </c>
    </row>
    <row r="32" spans="1:35" x14ac:dyDescent="0.2">
      <c r="A32" s="151"/>
      <c r="B32" s="149"/>
      <c r="C32" s="149"/>
      <c r="D32" s="149"/>
      <c r="E32" s="149"/>
      <c r="F32" s="149"/>
      <c r="G32" s="149"/>
      <c r="H32" s="149"/>
      <c r="I32" s="253" t="s">
        <v>23</v>
      </c>
      <c r="J32" s="253"/>
      <c r="K32" s="254" t="s">
        <v>82</v>
      </c>
      <c r="L32" s="254"/>
      <c r="M32" s="220" t="s">
        <v>27</v>
      </c>
      <c r="N32" s="220"/>
      <c r="O32" s="221" t="s">
        <v>24</v>
      </c>
      <c r="P32" s="221"/>
      <c r="Q32" s="180"/>
      <c r="R32" s="244"/>
      <c r="S32" s="244"/>
      <c r="T32" s="244"/>
      <c r="U32" s="244"/>
      <c r="V32" s="244"/>
      <c r="W32" s="245"/>
      <c r="AC32" s="9" t="s">
        <v>85</v>
      </c>
    </row>
    <row r="33" spans="1:30"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1, 0)</f>
        <v>0</v>
      </c>
      <c r="AA33" s="6">
        <f>IF(M33="X", 2, 0)</f>
        <v>0</v>
      </c>
      <c r="AB33" s="6">
        <f>IF(O33="X", 3, 0)</f>
        <v>0</v>
      </c>
      <c r="AC33" s="5">
        <f>SUM(Y33:AB33)</f>
        <v>0</v>
      </c>
    </row>
    <row r="34" spans="1:30" ht="24" customHeight="1" x14ac:dyDescent="0.2">
      <c r="A34" s="233" t="s">
        <v>443</v>
      </c>
      <c r="B34" s="234"/>
      <c r="C34" s="234"/>
      <c r="D34" s="234"/>
      <c r="E34" s="234"/>
      <c r="F34" s="234"/>
      <c r="G34" s="234"/>
      <c r="H34" s="234"/>
      <c r="I34" s="234"/>
      <c r="J34" s="234"/>
      <c r="K34" s="234"/>
      <c r="L34" s="234"/>
      <c r="M34" s="234"/>
      <c r="N34" s="234"/>
      <c r="O34" s="234"/>
      <c r="P34" s="234"/>
      <c r="Q34" s="234"/>
      <c r="R34" s="234"/>
      <c r="S34" s="234"/>
      <c r="T34" s="234"/>
      <c r="U34" s="234"/>
      <c r="V34" s="234"/>
      <c r="W34" s="235"/>
    </row>
    <row r="35" spans="1:30" ht="15" thickBot="1" x14ac:dyDescent="0.25">
      <c r="A35" s="236" t="s">
        <v>83</v>
      </c>
      <c r="B35" s="237"/>
      <c r="C35" s="237"/>
      <c r="D35" s="238" t="s">
        <v>444</v>
      </c>
      <c r="E35" s="238"/>
      <c r="F35" s="238"/>
      <c r="G35" s="238"/>
      <c r="H35" s="238"/>
      <c r="I35" s="238"/>
      <c r="J35" s="238"/>
      <c r="K35" s="238"/>
      <c r="L35" s="238"/>
      <c r="M35" s="238"/>
      <c r="N35" s="238"/>
      <c r="O35" s="238"/>
      <c r="P35" s="238"/>
      <c r="Q35" s="238"/>
      <c r="R35" s="238"/>
      <c r="S35" s="238"/>
      <c r="T35" s="238"/>
      <c r="U35" s="238"/>
      <c r="V35" s="238"/>
      <c r="W35" s="239"/>
    </row>
    <row r="36" spans="1:30" ht="45" customHeight="1" x14ac:dyDescent="0.2">
      <c r="A36" s="150">
        <v>7</v>
      </c>
      <c r="B36" s="148" t="s">
        <v>68</v>
      </c>
      <c r="C36" s="148"/>
      <c r="D36" s="148"/>
      <c r="E36" s="148"/>
      <c r="F36" s="148"/>
      <c r="G36" s="148"/>
      <c r="H36" s="148"/>
      <c r="I36" s="211" t="s">
        <v>69</v>
      </c>
      <c r="J36" s="211"/>
      <c r="K36" s="222" t="s">
        <v>70</v>
      </c>
      <c r="L36" s="222"/>
      <c r="M36" s="223" t="s">
        <v>71</v>
      </c>
      <c r="N36" s="223"/>
      <c r="O36" s="224" t="s">
        <v>72</v>
      </c>
      <c r="P36" s="224"/>
      <c r="Q36" s="241">
        <f>AC38</f>
        <v>0</v>
      </c>
      <c r="R36" s="242"/>
      <c r="S36" s="242"/>
      <c r="T36" s="242"/>
      <c r="U36" s="242"/>
      <c r="V36" s="242"/>
      <c r="W36" s="243"/>
      <c r="AD36" s="1">
        <f>Q36</f>
        <v>0</v>
      </c>
    </row>
    <row r="37" spans="1:30" x14ac:dyDescent="0.2">
      <c r="A37" s="151"/>
      <c r="B37" s="149"/>
      <c r="C37" s="149"/>
      <c r="D37" s="149"/>
      <c r="E37" s="149"/>
      <c r="F37" s="149"/>
      <c r="G37" s="149"/>
      <c r="H37" s="149"/>
      <c r="I37" s="253" t="s">
        <v>23</v>
      </c>
      <c r="J37" s="253"/>
      <c r="K37" s="254" t="s">
        <v>82</v>
      </c>
      <c r="L37" s="254"/>
      <c r="M37" s="220" t="s">
        <v>27</v>
      </c>
      <c r="N37" s="220"/>
      <c r="O37" s="221" t="s">
        <v>24</v>
      </c>
      <c r="P37" s="221"/>
      <c r="Q37" s="180"/>
      <c r="R37" s="244"/>
      <c r="S37" s="244"/>
      <c r="T37" s="244"/>
      <c r="U37" s="244"/>
      <c r="V37" s="244"/>
      <c r="W37" s="245"/>
      <c r="AC37" s="9" t="s">
        <v>85</v>
      </c>
    </row>
    <row r="38" spans="1:30"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1, 0)</f>
        <v>0</v>
      </c>
      <c r="AA38" s="6">
        <f>IF(M38="X", 2, 0)</f>
        <v>0</v>
      </c>
      <c r="AB38" s="6">
        <f>IF(O38="X", 3, 0)</f>
        <v>0</v>
      </c>
      <c r="AC38" s="5">
        <f>SUM(Y38:AB38)</f>
        <v>0</v>
      </c>
    </row>
    <row r="39" spans="1:30" ht="31" customHeight="1" x14ac:dyDescent="0.2">
      <c r="A39" s="233" t="s">
        <v>73</v>
      </c>
      <c r="B39" s="234"/>
      <c r="C39" s="234"/>
      <c r="D39" s="234"/>
      <c r="E39" s="234"/>
      <c r="F39" s="234"/>
      <c r="G39" s="234"/>
      <c r="H39" s="234"/>
      <c r="I39" s="234"/>
      <c r="J39" s="234"/>
      <c r="K39" s="234"/>
      <c r="L39" s="234"/>
      <c r="M39" s="234"/>
      <c r="N39" s="234"/>
      <c r="O39" s="234"/>
      <c r="P39" s="234"/>
      <c r="Q39" s="234"/>
      <c r="R39" s="234"/>
      <c r="S39" s="234"/>
      <c r="T39" s="234"/>
      <c r="U39" s="234"/>
      <c r="V39" s="234"/>
      <c r="W39" s="235"/>
    </row>
    <row r="40" spans="1:30" ht="18" customHeight="1" thickBot="1" x14ac:dyDescent="0.25">
      <c r="A40" s="236" t="s">
        <v>83</v>
      </c>
      <c r="B40" s="237"/>
      <c r="C40" s="237"/>
      <c r="D40" s="238" t="s">
        <v>90</v>
      </c>
      <c r="E40" s="238"/>
      <c r="F40" s="238"/>
      <c r="G40" s="238"/>
      <c r="H40" s="238"/>
      <c r="I40" s="238"/>
      <c r="J40" s="238"/>
      <c r="K40" s="238"/>
      <c r="L40" s="238"/>
      <c r="M40" s="238"/>
      <c r="N40" s="238"/>
      <c r="O40" s="238"/>
      <c r="P40" s="238"/>
      <c r="Q40" s="238"/>
      <c r="R40" s="238"/>
      <c r="S40" s="238"/>
      <c r="T40" s="238"/>
      <c r="U40" s="238"/>
      <c r="V40" s="238"/>
      <c r="W40" s="239"/>
    </row>
    <row r="41" spans="1:30" ht="44" customHeight="1" x14ac:dyDescent="0.2">
      <c r="A41" s="150">
        <v>8</v>
      </c>
      <c r="B41" s="148" t="s">
        <v>74</v>
      </c>
      <c r="C41" s="148"/>
      <c r="D41" s="148"/>
      <c r="E41" s="148"/>
      <c r="F41" s="148"/>
      <c r="G41" s="148"/>
      <c r="H41" s="148"/>
      <c r="I41" s="211" t="s">
        <v>69</v>
      </c>
      <c r="J41" s="211"/>
      <c r="K41" s="222" t="s">
        <v>70</v>
      </c>
      <c r="L41" s="222"/>
      <c r="M41" s="223" t="s">
        <v>71</v>
      </c>
      <c r="N41" s="223"/>
      <c r="O41" s="224" t="s">
        <v>72</v>
      </c>
      <c r="P41" s="224"/>
      <c r="Q41" s="241">
        <f>AC43</f>
        <v>0</v>
      </c>
      <c r="R41" s="242"/>
      <c r="S41" s="242"/>
      <c r="T41" s="242"/>
      <c r="U41" s="242"/>
      <c r="V41" s="242"/>
      <c r="W41" s="243"/>
      <c r="AD41" s="1">
        <f>Q41</f>
        <v>0</v>
      </c>
    </row>
    <row r="42" spans="1:30" x14ac:dyDescent="0.2">
      <c r="A42" s="151"/>
      <c r="B42" s="149"/>
      <c r="C42" s="149"/>
      <c r="D42" s="149"/>
      <c r="E42" s="149"/>
      <c r="F42" s="149"/>
      <c r="G42" s="149"/>
      <c r="H42" s="149"/>
      <c r="I42" s="253" t="s">
        <v>23</v>
      </c>
      <c r="J42" s="253"/>
      <c r="K42" s="254" t="s">
        <v>82</v>
      </c>
      <c r="L42" s="254"/>
      <c r="M42" s="220" t="s">
        <v>27</v>
      </c>
      <c r="N42" s="220"/>
      <c r="O42" s="221" t="s">
        <v>24</v>
      </c>
      <c r="P42" s="221"/>
      <c r="Q42" s="180"/>
      <c r="R42" s="244"/>
      <c r="S42" s="244"/>
      <c r="T42" s="244"/>
      <c r="U42" s="244"/>
      <c r="V42" s="244"/>
      <c r="W42" s="245"/>
      <c r="AC42" s="9" t="s">
        <v>85</v>
      </c>
    </row>
    <row r="43" spans="1:30" ht="21" x14ac:dyDescent="0.2">
      <c r="A43" s="151"/>
      <c r="B43" s="149"/>
      <c r="C43" s="149"/>
      <c r="D43" s="149"/>
      <c r="E43" s="149"/>
      <c r="F43" s="149"/>
      <c r="G43" s="149"/>
      <c r="H43" s="149"/>
      <c r="I43" s="240"/>
      <c r="J43" s="240"/>
      <c r="K43" s="240"/>
      <c r="L43" s="240"/>
      <c r="M43" s="240"/>
      <c r="N43" s="240"/>
      <c r="O43" s="240"/>
      <c r="P43" s="240"/>
      <c r="Q43" s="180"/>
      <c r="R43" s="244"/>
      <c r="S43" s="244"/>
      <c r="T43" s="244"/>
      <c r="U43" s="244"/>
      <c r="V43" s="244"/>
      <c r="W43" s="245"/>
      <c r="Y43" s="6">
        <f>IF(I43="X", 0, 0)</f>
        <v>0</v>
      </c>
      <c r="Z43" s="6">
        <f>IF(K43="X", 1, 0)</f>
        <v>0</v>
      </c>
      <c r="AA43" s="6">
        <f>IF(M43="X", 2, 0)</f>
        <v>0</v>
      </c>
      <c r="AB43" s="6">
        <f>IF(O43="X", 3, 0)</f>
        <v>0</v>
      </c>
      <c r="AC43" s="5">
        <f>SUM(Y43:AB43)</f>
        <v>0</v>
      </c>
    </row>
    <row r="44" spans="1:30" ht="19" customHeight="1" x14ac:dyDescent="0.2">
      <c r="A44" s="265" t="s">
        <v>495</v>
      </c>
      <c r="B44" s="266"/>
      <c r="C44" s="266"/>
      <c r="D44" s="266"/>
      <c r="E44" s="266"/>
      <c r="F44" s="266"/>
      <c r="G44" s="266"/>
      <c r="H44" s="266"/>
      <c r="I44" s="266"/>
      <c r="J44" s="266"/>
      <c r="K44" s="266"/>
      <c r="L44" s="266"/>
      <c r="M44" s="266"/>
      <c r="N44" s="266"/>
      <c r="O44" s="266"/>
      <c r="P44" s="266"/>
      <c r="Q44" s="266"/>
      <c r="R44" s="266"/>
      <c r="S44" s="266"/>
      <c r="T44" s="266"/>
      <c r="U44" s="266"/>
      <c r="V44" s="266"/>
      <c r="W44" s="267"/>
    </row>
    <row r="45" spans="1:30" ht="25" customHeight="1" thickBot="1" x14ac:dyDescent="0.25">
      <c r="A45" s="268" t="s">
        <v>83</v>
      </c>
      <c r="B45" s="269"/>
      <c r="C45" s="269"/>
      <c r="D45" s="270" t="s">
        <v>496</v>
      </c>
      <c r="E45" s="270"/>
      <c r="F45" s="270"/>
      <c r="G45" s="270"/>
      <c r="H45" s="270"/>
      <c r="I45" s="270"/>
      <c r="J45" s="270"/>
      <c r="K45" s="270"/>
      <c r="L45" s="270"/>
      <c r="M45" s="270"/>
      <c r="N45" s="270"/>
      <c r="O45" s="270"/>
      <c r="P45" s="270"/>
      <c r="Q45" s="270"/>
      <c r="R45" s="270"/>
      <c r="S45" s="270"/>
      <c r="T45" s="270"/>
      <c r="U45" s="270"/>
      <c r="V45" s="270"/>
      <c r="W45" s="271"/>
    </row>
    <row r="46" spans="1:30" ht="15" thickBot="1" x14ac:dyDescent="0.25">
      <c r="A46" s="2"/>
      <c r="B46" s="2"/>
      <c r="C46" s="2"/>
      <c r="D46" s="2"/>
      <c r="E46" s="2"/>
      <c r="F46" s="2"/>
      <c r="G46" s="2"/>
      <c r="H46" s="2"/>
      <c r="I46" s="2"/>
      <c r="J46" s="2"/>
      <c r="K46" s="2"/>
      <c r="L46" s="2"/>
      <c r="M46" s="2"/>
      <c r="N46" s="2"/>
      <c r="O46" s="2"/>
      <c r="P46" s="2"/>
      <c r="Q46" s="2"/>
      <c r="R46" s="2"/>
      <c r="S46" s="2"/>
      <c r="T46" s="2"/>
      <c r="U46" s="2"/>
      <c r="V46" s="2"/>
      <c r="W46" s="2"/>
    </row>
    <row r="47" spans="1:30" ht="24" customHeight="1" x14ac:dyDescent="0.2">
      <c r="A47" s="272" t="s">
        <v>75</v>
      </c>
      <c r="B47" s="273"/>
      <c r="C47" s="273"/>
      <c r="D47" s="273"/>
      <c r="E47" s="273"/>
      <c r="F47" s="273"/>
      <c r="G47" s="273"/>
      <c r="H47" s="273"/>
      <c r="I47" s="273"/>
      <c r="J47" s="273"/>
      <c r="K47" s="273"/>
      <c r="L47" s="273"/>
      <c r="M47" s="273"/>
      <c r="N47" s="273"/>
      <c r="O47" s="273"/>
      <c r="P47" s="274"/>
      <c r="Q47" s="11">
        <f>Q41+Q36+Q31+Q26+Q21+Q16+Q11+Q6</f>
        <v>0</v>
      </c>
      <c r="R47" s="264"/>
      <c r="S47" s="264"/>
      <c r="T47" s="264"/>
      <c r="U47" s="264"/>
      <c r="V47" s="264"/>
      <c r="W47" s="264"/>
    </row>
    <row r="48" spans="1:30" ht="15" thickBot="1" x14ac:dyDescent="0.25">
      <c r="A48" s="275"/>
      <c r="B48" s="276"/>
      <c r="C48" s="276"/>
      <c r="D48" s="276"/>
      <c r="E48" s="276"/>
      <c r="F48" s="276"/>
      <c r="G48" s="276"/>
      <c r="H48" s="276"/>
      <c r="I48" s="276"/>
      <c r="J48" s="276"/>
      <c r="K48" s="276"/>
      <c r="L48" s="276"/>
      <c r="M48" s="276"/>
      <c r="N48" s="276"/>
      <c r="O48" s="276"/>
      <c r="P48" s="277"/>
      <c r="Q48" s="12" t="s">
        <v>76</v>
      </c>
      <c r="R48" s="251"/>
      <c r="S48" s="251"/>
      <c r="T48" s="251"/>
      <c r="U48" s="251"/>
      <c r="V48" s="251"/>
      <c r="W48" s="251"/>
    </row>
    <row r="49" spans="1:23" x14ac:dyDescent="0.2">
      <c r="A49" s="2"/>
      <c r="B49" s="2"/>
      <c r="C49" s="2"/>
      <c r="D49" s="2"/>
      <c r="E49" s="2"/>
      <c r="F49" s="2"/>
      <c r="G49" s="2"/>
      <c r="H49" s="2"/>
      <c r="I49" s="2"/>
      <c r="J49" s="2"/>
      <c r="K49" s="2"/>
      <c r="L49" s="2"/>
      <c r="M49" s="2"/>
      <c r="N49" s="2"/>
      <c r="O49" s="2"/>
      <c r="P49" s="2"/>
      <c r="Q49" s="2"/>
      <c r="R49" s="2"/>
      <c r="S49" s="2"/>
      <c r="T49" s="2"/>
      <c r="U49" s="2"/>
      <c r="V49" s="2"/>
      <c r="W49" s="2"/>
    </row>
    <row r="50" spans="1:23" x14ac:dyDescent="0.2">
      <c r="A50" s="2"/>
      <c r="B50" s="2"/>
      <c r="C50" s="2"/>
      <c r="D50" s="2"/>
      <c r="E50" s="2"/>
      <c r="F50" s="2"/>
      <c r="G50" s="2"/>
      <c r="H50" s="2"/>
      <c r="I50" s="2"/>
      <c r="J50" s="2"/>
      <c r="K50" s="2"/>
      <c r="L50" s="2"/>
      <c r="M50" s="2"/>
      <c r="N50" s="2"/>
      <c r="O50" s="2"/>
      <c r="P50" s="2"/>
      <c r="Q50" s="2"/>
      <c r="R50" s="2"/>
      <c r="S50" s="2"/>
      <c r="T50" s="2"/>
      <c r="U50" s="2"/>
      <c r="V50" s="2"/>
      <c r="W50" s="2"/>
    </row>
    <row r="51" spans="1:23" x14ac:dyDescent="0.2">
      <c r="A51" s="2" t="s">
        <v>140</v>
      </c>
      <c r="B51" s="2"/>
      <c r="C51" s="2"/>
      <c r="D51" s="2"/>
      <c r="E51" s="2"/>
      <c r="F51" s="2"/>
      <c r="G51" s="2"/>
      <c r="H51" s="2"/>
      <c r="I51" s="2"/>
      <c r="J51" s="2"/>
      <c r="K51" s="2"/>
      <c r="L51" s="2"/>
      <c r="M51" s="2"/>
      <c r="N51" s="2"/>
      <c r="O51" s="2"/>
      <c r="P51" s="2"/>
      <c r="Q51" s="2"/>
      <c r="R51" s="2"/>
      <c r="S51" s="2"/>
      <c r="T51" s="2"/>
      <c r="U51" s="2"/>
      <c r="V51" s="2"/>
      <c r="W51" s="2"/>
    </row>
    <row r="52" spans="1:23" x14ac:dyDescent="0.2">
      <c r="A52" s="2"/>
      <c r="B52" s="2"/>
      <c r="C52" s="2"/>
      <c r="D52" s="2"/>
      <c r="E52" s="2"/>
      <c r="F52" s="2"/>
      <c r="G52" s="2"/>
      <c r="H52" s="2"/>
      <c r="I52" s="2"/>
      <c r="J52" s="2"/>
      <c r="K52" s="2"/>
      <c r="L52" s="2"/>
      <c r="M52" s="2"/>
      <c r="N52" s="2"/>
      <c r="O52" s="2"/>
      <c r="P52" s="2"/>
      <c r="Q52" s="2"/>
      <c r="R52" s="2"/>
      <c r="S52" s="2"/>
      <c r="T52" s="2"/>
      <c r="U52" s="2"/>
      <c r="V52" s="2"/>
      <c r="W52" s="2"/>
    </row>
    <row r="53" spans="1:23" x14ac:dyDescent="0.2">
      <c r="A53" s="255"/>
      <c r="B53" s="256"/>
      <c r="C53" s="256"/>
      <c r="D53" s="256"/>
      <c r="E53" s="256"/>
      <c r="F53" s="256"/>
      <c r="G53" s="256"/>
      <c r="H53" s="256"/>
      <c r="I53" s="256"/>
      <c r="J53" s="256"/>
      <c r="K53" s="256"/>
      <c r="L53" s="256"/>
      <c r="M53" s="256"/>
      <c r="N53" s="256"/>
      <c r="O53" s="256"/>
      <c r="P53" s="256"/>
      <c r="Q53" s="256"/>
      <c r="R53" s="256"/>
      <c r="S53" s="256"/>
      <c r="T53" s="256"/>
      <c r="U53" s="256"/>
      <c r="V53" s="256"/>
      <c r="W53" s="257"/>
    </row>
    <row r="54" spans="1:23" x14ac:dyDescent="0.2">
      <c r="A54" s="258"/>
      <c r="B54" s="259"/>
      <c r="C54" s="259"/>
      <c r="D54" s="259"/>
      <c r="E54" s="259"/>
      <c r="F54" s="259"/>
      <c r="G54" s="259"/>
      <c r="H54" s="259"/>
      <c r="I54" s="259"/>
      <c r="J54" s="259"/>
      <c r="K54" s="259"/>
      <c r="L54" s="259"/>
      <c r="M54" s="259"/>
      <c r="N54" s="259"/>
      <c r="O54" s="259"/>
      <c r="P54" s="259"/>
      <c r="Q54" s="259"/>
      <c r="R54" s="259"/>
      <c r="S54" s="259"/>
      <c r="T54" s="259"/>
      <c r="U54" s="259"/>
      <c r="V54" s="259"/>
      <c r="W54" s="260"/>
    </row>
    <row r="55" spans="1:23" x14ac:dyDescent="0.2">
      <c r="A55" s="258"/>
      <c r="B55" s="259"/>
      <c r="C55" s="259"/>
      <c r="D55" s="259"/>
      <c r="E55" s="259"/>
      <c r="F55" s="259"/>
      <c r="G55" s="259"/>
      <c r="H55" s="259"/>
      <c r="I55" s="259"/>
      <c r="J55" s="259"/>
      <c r="K55" s="259"/>
      <c r="L55" s="259"/>
      <c r="M55" s="259"/>
      <c r="N55" s="259"/>
      <c r="O55" s="259"/>
      <c r="P55" s="259"/>
      <c r="Q55" s="259"/>
      <c r="R55" s="259"/>
      <c r="S55" s="259"/>
      <c r="T55" s="259"/>
      <c r="U55" s="259"/>
      <c r="V55" s="259"/>
      <c r="W55" s="260"/>
    </row>
    <row r="56" spans="1:23" x14ac:dyDescent="0.2">
      <c r="A56" s="258"/>
      <c r="B56" s="259"/>
      <c r="C56" s="259"/>
      <c r="D56" s="259"/>
      <c r="E56" s="259"/>
      <c r="F56" s="259"/>
      <c r="G56" s="259"/>
      <c r="H56" s="259"/>
      <c r="I56" s="259"/>
      <c r="J56" s="259"/>
      <c r="K56" s="259"/>
      <c r="L56" s="259"/>
      <c r="M56" s="259"/>
      <c r="N56" s="259"/>
      <c r="O56" s="259"/>
      <c r="P56" s="259"/>
      <c r="Q56" s="259"/>
      <c r="R56" s="259"/>
      <c r="S56" s="259"/>
      <c r="T56" s="259"/>
      <c r="U56" s="259"/>
      <c r="V56" s="259"/>
      <c r="W56" s="260"/>
    </row>
    <row r="57" spans="1:23" x14ac:dyDescent="0.2">
      <c r="A57" s="258"/>
      <c r="B57" s="259"/>
      <c r="C57" s="259"/>
      <c r="D57" s="259"/>
      <c r="E57" s="259"/>
      <c r="F57" s="259"/>
      <c r="G57" s="259"/>
      <c r="H57" s="259"/>
      <c r="I57" s="259"/>
      <c r="J57" s="259"/>
      <c r="K57" s="259"/>
      <c r="L57" s="259"/>
      <c r="M57" s="259"/>
      <c r="N57" s="259"/>
      <c r="O57" s="259"/>
      <c r="P57" s="259"/>
      <c r="Q57" s="259"/>
      <c r="R57" s="259"/>
      <c r="S57" s="259"/>
      <c r="T57" s="259"/>
      <c r="U57" s="259"/>
      <c r="V57" s="259"/>
      <c r="W57" s="260"/>
    </row>
    <row r="58" spans="1:23" x14ac:dyDescent="0.2">
      <c r="A58" s="258"/>
      <c r="B58" s="259"/>
      <c r="C58" s="259"/>
      <c r="D58" s="259"/>
      <c r="E58" s="259"/>
      <c r="F58" s="259"/>
      <c r="G58" s="259"/>
      <c r="H58" s="259"/>
      <c r="I58" s="259"/>
      <c r="J58" s="259"/>
      <c r="K58" s="259"/>
      <c r="L58" s="259"/>
      <c r="M58" s="259"/>
      <c r="N58" s="259"/>
      <c r="O58" s="259"/>
      <c r="P58" s="259"/>
      <c r="Q58" s="259"/>
      <c r="R58" s="259"/>
      <c r="S58" s="259"/>
      <c r="T58" s="259"/>
      <c r="U58" s="259"/>
      <c r="V58" s="259"/>
      <c r="W58" s="260"/>
    </row>
    <row r="59" spans="1:23" x14ac:dyDescent="0.2">
      <c r="A59" s="258"/>
      <c r="B59" s="259"/>
      <c r="C59" s="259"/>
      <c r="D59" s="259"/>
      <c r="E59" s="259"/>
      <c r="F59" s="259"/>
      <c r="G59" s="259"/>
      <c r="H59" s="259"/>
      <c r="I59" s="259"/>
      <c r="J59" s="259"/>
      <c r="K59" s="259"/>
      <c r="L59" s="259"/>
      <c r="M59" s="259"/>
      <c r="N59" s="259"/>
      <c r="O59" s="259"/>
      <c r="P59" s="259"/>
      <c r="Q59" s="259"/>
      <c r="R59" s="259"/>
      <c r="S59" s="259"/>
      <c r="T59" s="259"/>
      <c r="U59" s="259"/>
      <c r="V59" s="259"/>
      <c r="W59" s="260"/>
    </row>
    <row r="60" spans="1:23" x14ac:dyDescent="0.2">
      <c r="A60" s="258"/>
      <c r="B60" s="259"/>
      <c r="C60" s="259"/>
      <c r="D60" s="259"/>
      <c r="E60" s="259"/>
      <c r="F60" s="259"/>
      <c r="G60" s="259"/>
      <c r="H60" s="259"/>
      <c r="I60" s="259"/>
      <c r="J60" s="259"/>
      <c r="K60" s="259"/>
      <c r="L60" s="259"/>
      <c r="M60" s="259"/>
      <c r="N60" s="259"/>
      <c r="O60" s="259"/>
      <c r="P60" s="259"/>
      <c r="Q60" s="259"/>
      <c r="R60" s="259"/>
      <c r="S60" s="259"/>
      <c r="T60" s="259"/>
      <c r="U60" s="259"/>
      <c r="V60" s="259"/>
      <c r="W60" s="260"/>
    </row>
    <row r="61" spans="1:23" x14ac:dyDescent="0.2">
      <c r="A61" s="258"/>
      <c r="B61" s="259"/>
      <c r="C61" s="259"/>
      <c r="D61" s="259"/>
      <c r="E61" s="259"/>
      <c r="F61" s="259"/>
      <c r="G61" s="259"/>
      <c r="H61" s="259"/>
      <c r="I61" s="259"/>
      <c r="J61" s="259"/>
      <c r="K61" s="259"/>
      <c r="L61" s="259"/>
      <c r="M61" s="259"/>
      <c r="N61" s="259"/>
      <c r="O61" s="259"/>
      <c r="P61" s="259"/>
      <c r="Q61" s="259"/>
      <c r="R61" s="259"/>
      <c r="S61" s="259"/>
      <c r="T61" s="259"/>
      <c r="U61" s="259"/>
      <c r="V61" s="259"/>
      <c r="W61" s="260"/>
    </row>
    <row r="62" spans="1:23" x14ac:dyDescent="0.2">
      <c r="A62" s="258"/>
      <c r="B62" s="259"/>
      <c r="C62" s="259"/>
      <c r="D62" s="259"/>
      <c r="E62" s="259"/>
      <c r="F62" s="259"/>
      <c r="G62" s="259"/>
      <c r="H62" s="259"/>
      <c r="I62" s="259"/>
      <c r="J62" s="259"/>
      <c r="K62" s="259"/>
      <c r="L62" s="259"/>
      <c r="M62" s="259"/>
      <c r="N62" s="259"/>
      <c r="O62" s="259"/>
      <c r="P62" s="259"/>
      <c r="Q62" s="259"/>
      <c r="R62" s="259"/>
      <c r="S62" s="259"/>
      <c r="T62" s="259"/>
      <c r="U62" s="259"/>
      <c r="V62" s="259"/>
      <c r="W62" s="260"/>
    </row>
    <row r="63" spans="1:23" x14ac:dyDescent="0.2">
      <c r="A63" s="258"/>
      <c r="B63" s="259"/>
      <c r="C63" s="259"/>
      <c r="D63" s="259"/>
      <c r="E63" s="259"/>
      <c r="F63" s="259"/>
      <c r="G63" s="259"/>
      <c r="H63" s="259"/>
      <c r="I63" s="259"/>
      <c r="J63" s="259"/>
      <c r="K63" s="259"/>
      <c r="L63" s="259"/>
      <c r="M63" s="259"/>
      <c r="N63" s="259"/>
      <c r="O63" s="259"/>
      <c r="P63" s="259"/>
      <c r="Q63" s="259"/>
      <c r="R63" s="259"/>
      <c r="S63" s="259"/>
      <c r="T63" s="259"/>
      <c r="U63" s="259"/>
      <c r="V63" s="259"/>
      <c r="W63" s="260"/>
    </row>
    <row r="64" spans="1:23" x14ac:dyDescent="0.2">
      <c r="A64" s="258"/>
      <c r="B64" s="259"/>
      <c r="C64" s="259"/>
      <c r="D64" s="259"/>
      <c r="E64" s="259"/>
      <c r="F64" s="259"/>
      <c r="G64" s="259"/>
      <c r="H64" s="259"/>
      <c r="I64" s="259"/>
      <c r="J64" s="259"/>
      <c r="K64" s="259"/>
      <c r="L64" s="259"/>
      <c r="M64" s="259"/>
      <c r="N64" s="259"/>
      <c r="O64" s="259"/>
      <c r="P64" s="259"/>
      <c r="Q64" s="259"/>
      <c r="R64" s="259"/>
      <c r="S64" s="259"/>
      <c r="T64" s="259"/>
      <c r="U64" s="259"/>
      <c r="V64" s="259"/>
      <c r="W64" s="260"/>
    </row>
    <row r="65" spans="1:23" x14ac:dyDescent="0.2">
      <c r="A65" s="258"/>
      <c r="B65" s="259"/>
      <c r="C65" s="259"/>
      <c r="D65" s="259"/>
      <c r="E65" s="259"/>
      <c r="F65" s="259"/>
      <c r="G65" s="259"/>
      <c r="H65" s="259"/>
      <c r="I65" s="259"/>
      <c r="J65" s="259"/>
      <c r="K65" s="259"/>
      <c r="L65" s="259"/>
      <c r="M65" s="259"/>
      <c r="N65" s="259"/>
      <c r="O65" s="259"/>
      <c r="P65" s="259"/>
      <c r="Q65" s="259"/>
      <c r="R65" s="259"/>
      <c r="S65" s="259"/>
      <c r="T65" s="259"/>
      <c r="U65" s="259"/>
      <c r="V65" s="259"/>
      <c r="W65" s="260"/>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61"/>
      <c r="B70" s="262"/>
      <c r="C70" s="262"/>
      <c r="D70" s="262"/>
      <c r="E70" s="262"/>
      <c r="F70" s="262"/>
      <c r="G70" s="262"/>
      <c r="H70" s="262"/>
      <c r="I70" s="262"/>
      <c r="J70" s="262"/>
      <c r="K70" s="262"/>
      <c r="L70" s="262"/>
      <c r="M70" s="262"/>
      <c r="N70" s="262"/>
      <c r="O70" s="262"/>
      <c r="P70" s="262"/>
      <c r="Q70" s="262"/>
      <c r="R70" s="262"/>
      <c r="S70" s="262"/>
      <c r="T70" s="262"/>
      <c r="U70" s="262"/>
      <c r="V70" s="262"/>
      <c r="W70" s="263"/>
    </row>
    <row r="71" spans="1:23" x14ac:dyDescent="0.2">
      <c r="A71" s="2"/>
      <c r="B71" s="2"/>
      <c r="C71" s="2"/>
      <c r="D71" s="2"/>
      <c r="E71" s="2"/>
      <c r="F71" s="2"/>
      <c r="G71" s="2"/>
      <c r="H71" s="2"/>
      <c r="I71" s="2"/>
      <c r="J71" s="2"/>
      <c r="K71" s="2"/>
      <c r="L71" s="2"/>
      <c r="M71" s="2"/>
      <c r="N71" s="2"/>
      <c r="O71" s="2"/>
      <c r="P71" s="2"/>
      <c r="Q71" s="2"/>
      <c r="R71" s="2"/>
      <c r="S71" s="2"/>
      <c r="T71" s="2"/>
      <c r="U71" s="2"/>
      <c r="V71" s="2"/>
      <c r="W71" s="2"/>
    </row>
    <row r="72" spans="1:23" x14ac:dyDescent="0.2">
      <c r="A72" s="2"/>
      <c r="B72" s="2"/>
      <c r="C72" s="2"/>
      <c r="D72" s="2"/>
      <c r="E72" s="2"/>
      <c r="F72" s="2"/>
      <c r="G72" s="2"/>
      <c r="H72" s="2"/>
      <c r="I72" s="2"/>
      <c r="J72" s="2"/>
      <c r="K72" s="2"/>
      <c r="L72" s="2"/>
      <c r="M72" s="2"/>
      <c r="N72" s="2"/>
      <c r="O72" s="2"/>
      <c r="P72" s="2"/>
      <c r="Q72" s="2"/>
      <c r="R72" s="2"/>
      <c r="S72" s="2"/>
      <c r="T72" s="2"/>
      <c r="U72" s="2"/>
      <c r="V72" s="2"/>
      <c r="W72" s="2"/>
    </row>
    <row r="73" spans="1:23" x14ac:dyDescent="0.2">
      <c r="A73" s="2"/>
      <c r="B73" s="2"/>
      <c r="C73" s="2"/>
      <c r="D73" s="2"/>
      <c r="E73" s="2"/>
      <c r="F73" s="2"/>
      <c r="G73" s="2"/>
      <c r="H73" s="2"/>
      <c r="I73" s="2"/>
      <c r="J73" s="2"/>
      <c r="K73" s="2"/>
      <c r="L73" s="2"/>
      <c r="M73" s="2"/>
      <c r="N73" s="2"/>
      <c r="O73" s="2"/>
      <c r="P73" s="2"/>
      <c r="Q73" s="2"/>
      <c r="R73" s="2"/>
      <c r="S73" s="2"/>
      <c r="T73" s="2"/>
      <c r="U73" s="2"/>
      <c r="V73" s="2"/>
      <c r="W73" s="2"/>
    </row>
    <row r="74" spans="1:23" x14ac:dyDescent="0.2">
      <c r="A74" s="2"/>
      <c r="B74" s="2"/>
      <c r="C74" s="2"/>
      <c r="D74" s="2"/>
      <c r="E74" s="2"/>
      <c r="F74" s="2"/>
      <c r="G74" s="2"/>
      <c r="H74" s="2"/>
      <c r="I74" s="2"/>
      <c r="J74" s="2"/>
      <c r="K74" s="2"/>
      <c r="L74" s="2"/>
      <c r="M74" s="2"/>
      <c r="N74" s="2"/>
      <c r="O74" s="2"/>
      <c r="P74" s="2"/>
      <c r="Q74" s="2"/>
      <c r="R74" s="2"/>
      <c r="S74" s="2"/>
      <c r="T74" s="2"/>
      <c r="U74" s="2"/>
      <c r="V74" s="2"/>
      <c r="W74" s="2"/>
    </row>
    <row r="75" spans="1:23" x14ac:dyDescent="0.2">
      <c r="A75" s="2"/>
      <c r="B75" s="2"/>
      <c r="C75" s="2"/>
      <c r="D75" s="2"/>
      <c r="E75" s="2"/>
      <c r="F75" s="2"/>
      <c r="G75" s="2"/>
      <c r="H75" s="2"/>
      <c r="I75" s="2"/>
      <c r="J75" s="2"/>
      <c r="K75" s="2"/>
      <c r="L75" s="2"/>
      <c r="M75" s="2"/>
      <c r="N75" s="2"/>
      <c r="O75" s="2"/>
      <c r="P75" s="2"/>
      <c r="Q75" s="2"/>
      <c r="R75" s="2"/>
      <c r="S75" s="2"/>
      <c r="T75" s="2"/>
      <c r="U75" s="2"/>
      <c r="V75" s="2"/>
      <c r="W75" s="2"/>
    </row>
    <row r="76" spans="1:23" x14ac:dyDescent="0.2">
      <c r="A76" s="2"/>
      <c r="B76" s="2"/>
      <c r="C76" s="2"/>
      <c r="D76" s="2"/>
      <c r="E76" s="2"/>
      <c r="F76" s="2"/>
      <c r="G76" s="2"/>
      <c r="H76" s="2"/>
      <c r="I76" s="2"/>
      <c r="J76" s="2"/>
      <c r="K76" s="2"/>
      <c r="L76" s="2"/>
      <c r="M76" s="2"/>
      <c r="N76" s="2"/>
      <c r="O76" s="2"/>
      <c r="P76" s="2"/>
      <c r="Q76" s="2"/>
      <c r="R76" s="2"/>
      <c r="S76" s="2"/>
      <c r="T76" s="2"/>
      <c r="U76" s="2"/>
      <c r="V76" s="2"/>
      <c r="W76" s="2"/>
    </row>
    <row r="77" spans="1:23" x14ac:dyDescent="0.2">
      <c r="A77" s="2"/>
      <c r="B77" s="2"/>
      <c r="C77" s="2"/>
      <c r="D77" s="2"/>
      <c r="E77" s="2"/>
      <c r="F77" s="2"/>
      <c r="G77" s="2"/>
      <c r="H77" s="2"/>
      <c r="I77" s="2"/>
      <c r="J77" s="2"/>
      <c r="K77" s="2"/>
      <c r="L77" s="2"/>
      <c r="M77" s="2"/>
      <c r="N77" s="2"/>
      <c r="O77" s="2"/>
      <c r="P77" s="2"/>
      <c r="Q77" s="2"/>
      <c r="R77" s="2"/>
      <c r="S77" s="2"/>
      <c r="T77" s="2"/>
      <c r="U77" s="2"/>
      <c r="V77" s="2"/>
      <c r="W77" s="2"/>
    </row>
    <row r="78" spans="1:23" x14ac:dyDescent="0.2">
      <c r="A78" s="2"/>
      <c r="B78" s="2"/>
      <c r="C78" s="2"/>
      <c r="D78" s="2"/>
      <c r="E78" s="2"/>
      <c r="F78" s="2"/>
      <c r="G78" s="2"/>
      <c r="H78" s="2"/>
      <c r="I78" s="2"/>
      <c r="J78" s="2"/>
      <c r="K78" s="2"/>
      <c r="L78" s="2"/>
      <c r="M78" s="2"/>
      <c r="N78" s="2"/>
      <c r="O78" s="2"/>
      <c r="P78" s="2"/>
      <c r="Q78" s="2"/>
      <c r="R78" s="2"/>
      <c r="S78" s="2"/>
      <c r="T78" s="2"/>
      <c r="U78" s="2"/>
      <c r="V78" s="2"/>
      <c r="W78" s="2"/>
    </row>
    <row r="79" spans="1:23" x14ac:dyDescent="0.2">
      <c r="A79" s="2"/>
      <c r="B79" s="2"/>
      <c r="C79" s="2"/>
      <c r="D79" s="2"/>
      <c r="E79" s="2"/>
      <c r="F79" s="2"/>
      <c r="G79" s="2"/>
      <c r="H79" s="2"/>
      <c r="I79" s="2"/>
      <c r="J79" s="2"/>
      <c r="K79" s="2"/>
      <c r="L79" s="2"/>
      <c r="M79" s="2"/>
      <c r="N79" s="2"/>
      <c r="O79" s="2"/>
      <c r="P79" s="2"/>
      <c r="Q79" s="2"/>
      <c r="R79" s="2"/>
      <c r="S79" s="2"/>
      <c r="T79" s="2"/>
      <c r="U79" s="2"/>
      <c r="V79" s="2"/>
      <c r="W79" s="2"/>
    </row>
    <row r="80" spans="1:23" x14ac:dyDescent="0.2">
      <c r="A80" s="2"/>
      <c r="B80" s="2"/>
      <c r="C80" s="2"/>
      <c r="D80" s="2"/>
      <c r="E80" s="2"/>
      <c r="F80" s="2"/>
      <c r="G80" s="2"/>
      <c r="H80" s="2"/>
      <c r="I80" s="2"/>
      <c r="J80" s="2"/>
      <c r="K80" s="2"/>
      <c r="L80" s="2"/>
      <c r="M80" s="2"/>
      <c r="N80" s="2"/>
      <c r="O80" s="2"/>
      <c r="P80" s="2"/>
      <c r="Q80" s="2"/>
      <c r="R80" s="2"/>
      <c r="S80" s="2"/>
      <c r="T80" s="2"/>
      <c r="U80" s="2"/>
      <c r="V80" s="2"/>
      <c r="W80" s="2"/>
    </row>
    <row r="81" spans="1:23" x14ac:dyDescent="0.2">
      <c r="A81" s="2"/>
      <c r="B81" s="2"/>
      <c r="C81" s="2"/>
      <c r="D81" s="2"/>
      <c r="E81" s="2"/>
      <c r="F81" s="2"/>
      <c r="G81" s="2"/>
      <c r="H81" s="2"/>
      <c r="I81" s="2"/>
      <c r="J81" s="2"/>
      <c r="K81" s="2"/>
      <c r="L81" s="2"/>
      <c r="M81" s="2"/>
      <c r="N81" s="2"/>
      <c r="O81" s="2"/>
      <c r="P81" s="2"/>
      <c r="Q81" s="2"/>
      <c r="R81" s="2"/>
      <c r="S81" s="2"/>
      <c r="T81" s="2"/>
      <c r="U81" s="2"/>
      <c r="V81" s="2"/>
      <c r="W81" s="2"/>
    </row>
    <row r="82" spans="1:23" x14ac:dyDescent="0.2">
      <c r="A82" s="2"/>
      <c r="B82" s="2"/>
      <c r="C82" s="2"/>
      <c r="D82" s="2"/>
      <c r="E82" s="2"/>
      <c r="F82" s="2"/>
      <c r="G82" s="2"/>
      <c r="H82" s="2"/>
      <c r="I82" s="2"/>
      <c r="J82" s="2"/>
      <c r="K82" s="2"/>
      <c r="L82" s="2"/>
      <c r="M82" s="2"/>
      <c r="N82" s="2"/>
      <c r="O82" s="2"/>
      <c r="P82" s="2"/>
      <c r="Q82" s="2"/>
      <c r="R82" s="2"/>
      <c r="S82" s="2"/>
      <c r="T82" s="2"/>
      <c r="U82" s="2"/>
      <c r="V82" s="2"/>
      <c r="W82" s="2"/>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sheetData>
  <sheetProtection sheet="1" objects="1" scenarios="1" formatCells="0" formatColumns="0" formatRows="0"/>
  <mergeCells count="174">
    <mergeCell ref="A1:W1"/>
    <mergeCell ref="A53:W70"/>
    <mergeCell ref="R47:S47"/>
    <mergeCell ref="T47:U47"/>
    <mergeCell ref="V47:W47"/>
    <mergeCell ref="R48:S48"/>
    <mergeCell ref="T48:U48"/>
    <mergeCell ref="V48:W48"/>
    <mergeCell ref="A44:W44"/>
    <mergeCell ref="A45:C45"/>
    <mergeCell ref="D45:W45"/>
    <mergeCell ref="A47:P48"/>
    <mergeCell ref="R41:W43"/>
    <mergeCell ref="I42:J42"/>
    <mergeCell ref="K42:L42"/>
    <mergeCell ref="M42:N42"/>
    <mergeCell ref="O42:P42"/>
    <mergeCell ref="I43:J43"/>
    <mergeCell ref="K43:L43"/>
    <mergeCell ref="M43:N43"/>
    <mergeCell ref="O43:P43"/>
    <mergeCell ref="A39:W39"/>
    <mergeCell ref="A40:C40"/>
    <mergeCell ref="D40:W40"/>
    <mergeCell ref="A41:A43"/>
    <mergeCell ref="B41:H43"/>
    <mergeCell ref="I41:J41"/>
    <mergeCell ref="K41:L41"/>
    <mergeCell ref="M41:N41"/>
    <mergeCell ref="O41:P41"/>
    <mergeCell ref="Q41:Q43"/>
    <mergeCell ref="R36:W38"/>
    <mergeCell ref="I37:J37"/>
    <mergeCell ref="K37:L37"/>
    <mergeCell ref="M37:N37"/>
    <mergeCell ref="O37:P37"/>
    <mergeCell ref="I38:J38"/>
    <mergeCell ref="K38:L38"/>
    <mergeCell ref="M38:N38"/>
    <mergeCell ref="O38:P38"/>
    <mergeCell ref="A34:W34"/>
    <mergeCell ref="A35:C35"/>
    <mergeCell ref="D35:W35"/>
    <mergeCell ref="A36:A38"/>
    <mergeCell ref="B36:H38"/>
    <mergeCell ref="I36:J36"/>
    <mergeCell ref="K36:L36"/>
    <mergeCell ref="M36:N36"/>
    <mergeCell ref="O36:P36"/>
    <mergeCell ref="Q36:Q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Q11:Q13"/>
    <mergeCell ref="R11:W13"/>
    <mergeCell ref="I12:J12"/>
    <mergeCell ref="K12:L12"/>
    <mergeCell ref="M12:N12"/>
    <mergeCell ref="O12:P12"/>
    <mergeCell ref="I13:J13"/>
    <mergeCell ref="K13:L13"/>
    <mergeCell ref="M13:N13"/>
    <mergeCell ref="O13:P13"/>
    <mergeCell ref="A9:W9"/>
    <mergeCell ref="A10:C10"/>
    <mergeCell ref="D10:W10"/>
    <mergeCell ref="Y5:AB5"/>
    <mergeCell ref="A11:A13"/>
    <mergeCell ref="B11:H13"/>
    <mergeCell ref="I11:J11"/>
    <mergeCell ref="K11:L11"/>
    <mergeCell ref="M11:N11"/>
    <mergeCell ref="O11:P11"/>
    <mergeCell ref="I8:J8"/>
    <mergeCell ref="K8:L8"/>
    <mergeCell ref="M8:N8"/>
    <mergeCell ref="O8:P8"/>
    <mergeCell ref="Q6:Q8"/>
    <mergeCell ref="R6:W8"/>
    <mergeCell ref="A4:A5"/>
    <mergeCell ref="B4:H5"/>
    <mergeCell ref="Q4:Q5"/>
    <mergeCell ref="R4:W5"/>
    <mergeCell ref="B6:H8"/>
    <mergeCell ref="A6:A8"/>
    <mergeCell ref="I7:J7"/>
    <mergeCell ref="K7:L7"/>
    <mergeCell ref="I6:J6"/>
    <mergeCell ref="I4:J4"/>
    <mergeCell ref="I5:J5"/>
    <mergeCell ref="K4:L4"/>
    <mergeCell ref="K5:L5"/>
    <mergeCell ref="M7:N7"/>
    <mergeCell ref="O7:P7"/>
    <mergeCell ref="K6:L6"/>
    <mergeCell ref="M6:N6"/>
    <mergeCell ref="O6:P6"/>
    <mergeCell ref="M4:N4"/>
    <mergeCell ref="M5:N5"/>
    <mergeCell ref="O4:P4"/>
    <mergeCell ref="O5:P5"/>
  </mergeCells>
  <printOptions gridLines="1"/>
  <pageMargins left="0.7" right="0.7" top="0.75" bottom="0.75" header="0.3" footer="0.3"/>
  <pageSetup paperSize="9" orientation="landscape"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FC3B1-5053-474A-AAB5-09EF2B4D0ED7}">
  <sheetPr codeName="Foglio3"/>
  <dimension ref="A1:AI798"/>
  <sheetViews>
    <sheetView zoomScale="131" zoomScaleNormal="131" workbookViewId="0">
      <selection activeCell="U2" sqref="U2"/>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hidden="1" customWidth="1"/>
    <col min="31" max="31" width="10.83203125" style="1" hidden="1" customWidth="1"/>
    <col min="32" max="32" width="0" style="1" hidden="1" customWidth="1"/>
    <col min="33" max="16384" width="10.83203125" style="1"/>
  </cols>
  <sheetData>
    <row r="1" spans="1:35" ht="20" thickBot="1" x14ac:dyDescent="0.3">
      <c r="A1" s="187" t="s">
        <v>93</v>
      </c>
      <c r="B1" s="188"/>
      <c r="C1" s="188"/>
      <c r="D1" s="188"/>
      <c r="E1" s="188"/>
      <c r="F1" s="188"/>
      <c r="G1" s="188"/>
      <c r="H1" s="188"/>
      <c r="I1" s="188"/>
      <c r="J1" s="188"/>
      <c r="K1" s="188"/>
      <c r="L1" s="188"/>
      <c r="M1" s="188"/>
      <c r="N1" s="188"/>
      <c r="O1" s="188"/>
      <c r="P1" s="188"/>
      <c r="Q1" s="188"/>
      <c r="R1" s="188"/>
      <c r="S1" s="188"/>
      <c r="T1" s="188"/>
      <c r="U1" s="188"/>
      <c r="V1" s="188"/>
      <c r="W1" s="189"/>
    </row>
    <row r="2" spans="1:35" x14ac:dyDescent="0.2">
      <c r="A2" s="2"/>
      <c r="B2" s="2"/>
      <c r="C2" s="2"/>
      <c r="D2" s="2"/>
      <c r="E2" s="2"/>
      <c r="F2" s="2"/>
      <c r="G2" s="2"/>
      <c r="H2" s="2"/>
      <c r="I2" s="2"/>
      <c r="J2" s="2"/>
      <c r="K2" s="2"/>
      <c r="L2" s="2"/>
      <c r="M2" s="2"/>
      <c r="N2" s="2"/>
      <c r="O2" s="2"/>
      <c r="P2" s="2"/>
      <c r="Q2" s="2"/>
      <c r="R2" s="2"/>
      <c r="S2" s="2"/>
      <c r="T2" s="2"/>
      <c r="U2" s="2"/>
      <c r="V2" s="2"/>
      <c r="W2" s="2"/>
    </row>
    <row r="3" spans="1:35" x14ac:dyDescent="0.2">
      <c r="A3" s="2"/>
      <c r="B3" s="2"/>
      <c r="C3" s="2"/>
      <c r="D3" s="2"/>
      <c r="E3" s="2"/>
      <c r="F3" s="2"/>
      <c r="G3" s="2"/>
      <c r="H3" s="2"/>
      <c r="I3" s="2"/>
      <c r="J3" s="2"/>
      <c r="K3" s="2"/>
      <c r="L3" s="2"/>
      <c r="M3" s="2"/>
      <c r="N3" s="2"/>
      <c r="O3" s="2"/>
      <c r="P3" s="2"/>
      <c r="Q3" s="2"/>
      <c r="R3" s="2"/>
      <c r="S3" s="2"/>
      <c r="T3" s="2"/>
      <c r="U3" s="2"/>
      <c r="V3" s="2"/>
      <c r="W3" s="2"/>
    </row>
    <row r="4" spans="1:35"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G4" s="13"/>
      <c r="AH4" s="13"/>
      <c r="AI4"/>
    </row>
    <row r="5" spans="1:35"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G5" s="13"/>
      <c r="AH5" s="13"/>
      <c r="AI5"/>
    </row>
    <row r="6" spans="1:35" ht="56" customHeight="1" x14ac:dyDescent="0.2">
      <c r="A6" s="150">
        <v>1</v>
      </c>
      <c r="B6" s="148" t="s">
        <v>94</v>
      </c>
      <c r="C6" s="148"/>
      <c r="D6" s="148"/>
      <c r="E6" s="148"/>
      <c r="F6" s="148"/>
      <c r="G6" s="148"/>
      <c r="H6" s="148"/>
      <c r="I6" s="211" t="s">
        <v>95</v>
      </c>
      <c r="J6" s="211"/>
      <c r="K6" s="222" t="s">
        <v>96</v>
      </c>
      <c r="L6" s="222"/>
      <c r="M6" s="223" t="s">
        <v>97</v>
      </c>
      <c r="N6" s="223"/>
      <c r="O6" s="224" t="s">
        <v>98</v>
      </c>
      <c r="P6" s="224"/>
      <c r="Q6" s="241">
        <f>AC8</f>
        <v>0</v>
      </c>
      <c r="R6" s="242"/>
      <c r="S6" s="242"/>
      <c r="T6" s="242"/>
      <c r="U6" s="242"/>
      <c r="V6" s="242"/>
      <c r="W6" s="243"/>
      <c r="AE6" s="1">
        <f>Q6</f>
        <v>0</v>
      </c>
      <c r="AG6" s="13"/>
      <c r="AH6" s="13"/>
      <c r="AI6"/>
    </row>
    <row r="7" spans="1:35" ht="16" x14ac:dyDescent="0.2">
      <c r="A7" s="151"/>
      <c r="B7" s="149"/>
      <c r="C7" s="149"/>
      <c r="D7" s="149"/>
      <c r="E7" s="149"/>
      <c r="F7" s="149"/>
      <c r="G7" s="149"/>
      <c r="H7" s="149"/>
      <c r="I7" s="253" t="s">
        <v>23</v>
      </c>
      <c r="J7" s="253"/>
      <c r="K7" s="254" t="s">
        <v>27</v>
      </c>
      <c r="L7" s="254"/>
      <c r="M7" s="220" t="s">
        <v>28</v>
      </c>
      <c r="N7" s="220"/>
      <c r="O7" s="221" t="s">
        <v>25</v>
      </c>
      <c r="P7" s="221"/>
      <c r="Q7" s="180"/>
      <c r="R7" s="244"/>
      <c r="S7" s="244"/>
      <c r="T7" s="244"/>
      <c r="U7" s="244"/>
      <c r="V7" s="244"/>
      <c r="W7" s="245"/>
      <c r="AC7" s="9" t="s">
        <v>85</v>
      </c>
      <c r="AG7" s="13"/>
      <c r="AH7" s="13"/>
      <c r="AI7"/>
    </row>
    <row r="8" spans="1:35"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2, 0)</f>
        <v>0</v>
      </c>
      <c r="AA8" s="6">
        <f>IF(M8="X", 4, 0)</f>
        <v>0</v>
      </c>
      <c r="AB8" s="6">
        <f>IF(O8="X", 6, 0)</f>
        <v>0</v>
      </c>
      <c r="AC8" s="5">
        <f>SUM(Y8:AB8)</f>
        <v>0</v>
      </c>
      <c r="AG8" s="13"/>
      <c r="AH8" s="13"/>
      <c r="AI8"/>
    </row>
    <row r="9" spans="1:35" ht="28" customHeight="1" x14ac:dyDescent="0.2">
      <c r="A9" s="233" t="s">
        <v>99</v>
      </c>
      <c r="B9" s="234"/>
      <c r="C9" s="234"/>
      <c r="D9" s="234"/>
      <c r="E9" s="234"/>
      <c r="F9" s="234"/>
      <c r="G9" s="234"/>
      <c r="H9" s="234"/>
      <c r="I9" s="234"/>
      <c r="J9" s="234"/>
      <c r="K9" s="234"/>
      <c r="L9" s="234"/>
      <c r="M9" s="234"/>
      <c r="N9" s="234"/>
      <c r="O9" s="234"/>
      <c r="P9" s="234"/>
      <c r="Q9" s="234"/>
      <c r="R9" s="234"/>
      <c r="S9" s="234"/>
      <c r="T9" s="234"/>
      <c r="U9" s="234"/>
      <c r="V9" s="234"/>
      <c r="W9" s="235"/>
      <c r="AG9" s="13"/>
      <c r="AH9" s="13"/>
      <c r="AI9"/>
    </row>
    <row r="10" spans="1:35" ht="22" customHeight="1" thickBot="1" x14ac:dyDescent="0.25">
      <c r="A10" s="236" t="s">
        <v>83</v>
      </c>
      <c r="B10" s="237"/>
      <c r="C10" s="237"/>
      <c r="D10" s="238" t="s">
        <v>134</v>
      </c>
      <c r="E10" s="238"/>
      <c r="F10" s="238"/>
      <c r="G10" s="238"/>
      <c r="H10" s="238"/>
      <c r="I10" s="238"/>
      <c r="J10" s="238"/>
      <c r="K10" s="238"/>
      <c r="L10" s="238"/>
      <c r="M10" s="238"/>
      <c r="N10" s="238"/>
      <c r="O10" s="238"/>
      <c r="P10" s="238"/>
      <c r="Q10" s="238"/>
      <c r="R10" s="238"/>
      <c r="S10" s="238"/>
      <c r="T10" s="238"/>
      <c r="U10" s="238"/>
      <c r="V10" s="238"/>
      <c r="W10" s="239"/>
      <c r="AG10" s="13"/>
      <c r="AH10" s="13"/>
      <c r="AI10"/>
    </row>
    <row r="11" spans="1:35" ht="57" customHeight="1" x14ac:dyDescent="0.2">
      <c r="A11" s="150">
        <v>2</v>
      </c>
      <c r="B11" s="148" t="s">
        <v>100</v>
      </c>
      <c r="C11" s="148"/>
      <c r="D11" s="148"/>
      <c r="E11" s="148"/>
      <c r="F11" s="148"/>
      <c r="G11" s="148"/>
      <c r="H11" s="148"/>
      <c r="I11" s="211" t="s">
        <v>101</v>
      </c>
      <c r="J11" s="211"/>
      <c r="K11" s="222" t="s">
        <v>102</v>
      </c>
      <c r="L11" s="222"/>
      <c r="M11" s="223" t="s">
        <v>103</v>
      </c>
      <c r="N11" s="223"/>
      <c r="O11" s="224" t="s">
        <v>104</v>
      </c>
      <c r="P11" s="224"/>
      <c r="Q11" s="241">
        <f>AC13</f>
        <v>0</v>
      </c>
      <c r="R11" s="242"/>
      <c r="S11" s="242"/>
      <c r="T11" s="242"/>
      <c r="U11" s="242"/>
      <c r="V11" s="242"/>
      <c r="W11" s="243"/>
      <c r="AE11" s="1">
        <f>Q11</f>
        <v>0</v>
      </c>
      <c r="AG11" s="13"/>
      <c r="AH11" s="13"/>
      <c r="AI11"/>
    </row>
    <row r="12" spans="1:35" ht="16" x14ac:dyDescent="0.2">
      <c r="A12" s="151"/>
      <c r="B12" s="149"/>
      <c r="C12" s="149"/>
      <c r="D12" s="149"/>
      <c r="E12" s="149"/>
      <c r="F12" s="149"/>
      <c r="G12" s="149"/>
      <c r="H12" s="149"/>
      <c r="I12" s="253" t="s">
        <v>23</v>
      </c>
      <c r="J12" s="253"/>
      <c r="K12" s="254" t="s">
        <v>82</v>
      </c>
      <c r="L12" s="254"/>
      <c r="M12" s="220" t="s">
        <v>27</v>
      </c>
      <c r="N12" s="220"/>
      <c r="O12" s="221" t="s">
        <v>24</v>
      </c>
      <c r="P12" s="221"/>
      <c r="Q12" s="180"/>
      <c r="R12" s="244"/>
      <c r="S12" s="244"/>
      <c r="T12" s="244"/>
      <c r="U12" s="244"/>
      <c r="V12" s="244"/>
      <c r="W12" s="245"/>
      <c r="AC12" s="9" t="s">
        <v>85</v>
      </c>
      <c r="AG12" s="13"/>
      <c r="AH12" s="13"/>
      <c r="AI12"/>
    </row>
    <row r="13" spans="1:35"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1, 0)</f>
        <v>0</v>
      </c>
      <c r="AA13" s="6">
        <f>IF(M13="X", 2, 0)</f>
        <v>0</v>
      </c>
      <c r="AB13" s="6">
        <f>IF(O13="X", 3, 0)</f>
        <v>0</v>
      </c>
      <c r="AC13" s="5">
        <f>SUM(Y13:AB13)</f>
        <v>0</v>
      </c>
      <c r="AG13" s="13"/>
      <c r="AH13" s="13"/>
      <c r="AI13"/>
    </row>
    <row r="14" spans="1:35" ht="34" customHeight="1" x14ac:dyDescent="0.2">
      <c r="A14" s="233" t="s">
        <v>105</v>
      </c>
      <c r="B14" s="234"/>
      <c r="C14" s="234"/>
      <c r="D14" s="234"/>
      <c r="E14" s="234"/>
      <c r="F14" s="234"/>
      <c r="G14" s="234"/>
      <c r="H14" s="234"/>
      <c r="I14" s="234"/>
      <c r="J14" s="234"/>
      <c r="K14" s="234"/>
      <c r="L14" s="234"/>
      <c r="M14" s="234"/>
      <c r="N14" s="234"/>
      <c r="O14" s="234"/>
      <c r="P14" s="234"/>
      <c r="Q14" s="234"/>
      <c r="R14" s="234"/>
      <c r="S14" s="234"/>
      <c r="T14" s="234"/>
      <c r="U14" s="234"/>
      <c r="V14" s="234"/>
      <c r="W14" s="235"/>
      <c r="AG14" s="13"/>
      <c r="AH14" s="13"/>
      <c r="AI14"/>
    </row>
    <row r="15" spans="1:35" ht="21" customHeight="1" thickBot="1" x14ac:dyDescent="0.25">
      <c r="A15" s="236" t="s">
        <v>83</v>
      </c>
      <c r="B15" s="237"/>
      <c r="C15" s="237"/>
      <c r="D15" s="238" t="s">
        <v>135</v>
      </c>
      <c r="E15" s="238"/>
      <c r="F15" s="238"/>
      <c r="G15" s="238"/>
      <c r="H15" s="238"/>
      <c r="I15" s="238"/>
      <c r="J15" s="238"/>
      <c r="K15" s="238"/>
      <c r="L15" s="238"/>
      <c r="M15" s="238"/>
      <c r="N15" s="238"/>
      <c r="O15" s="238"/>
      <c r="P15" s="238"/>
      <c r="Q15" s="238"/>
      <c r="R15" s="238"/>
      <c r="S15" s="238"/>
      <c r="T15" s="238"/>
      <c r="U15" s="238"/>
      <c r="V15" s="238"/>
      <c r="W15" s="239"/>
      <c r="AG15" s="13"/>
      <c r="AH15" s="13"/>
      <c r="AI15"/>
    </row>
    <row r="16" spans="1:35" ht="53" customHeight="1" x14ac:dyDescent="0.2">
      <c r="A16" s="150">
        <v>3</v>
      </c>
      <c r="B16" s="148" t="s">
        <v>578</v>
      </c>
      <c r="C16" s="148"/>
      <c r="D16" s="148"/>
      <c r="E16" s="148"/>
      <c r="F16" s="148"/>
      <c r="G16" s="148"/>
      <c r="H16" s="148"/>
      <c r="I16" s="211" t="s">
        <v>48</v>
      </c>
      <c r="J16" s="211"/>
      <c r="K16" s="222" t="s">
        <v>106</v>
      </c>
      <c r="L16" s="222"/>
      <c r="M16" s="223" t="s">
        <v>61</v>
      </c>
      <c r="N16" s="223"/>
      <c r="O16" s="224" t="s">
        <v>107</v>
      </c>
      <c r="P16" s="224"/>
      <c r="Q16" s="241">
        <f>AC18</f>
        <v>0</v>
      </c>
      <c r="R16" s="242"/>
      <c r="S16" s="242"/>
      <c r="T16" s="242"/>
      <c r="U16" s="242"/>
      <c r="V16" s="242"/>
      <c r="W16" s="243"/>
      <c r="AE16" s="1">
        <f>Q16</f>
        <v>0</v>
      </c>
      <c r="AG16" s="13"/>
      <c r="AH16" s="13"/>
      <c r="AI16"/>
    </row>
    <row r="17" spans="1:35" ht="16" x14ac:dyDescent="0.2">
      <c r="A17" s="151"/>
      <c r="B17" s="149"/>
      <c r="C17" s="149"/>
      <c r="D17" s="149"/>
      <c r="E17" s="149"/>
      <c r="F17" s="149"/>
      <c r="G17" s="149"/>
      <c r="H17" s="149"/>
      <c r="I17" s="253" t="s">
        <v>23</v>
      </c>
      <c r="J17" s="253"/>
      <c r="K17" s="254" t="s">
        <v>27</v>
      </c>
      <c r="L17" s="254"/>
      <c r="M17" s="220" t="s">
        <v>28</v>
      </c>
      <c r="N17" s="220"/>
      <c r="O17" s="221" t="s">
        <v>25</v>
      </c>
      <c r="P17" s="221"/>
      <c r="Q17" s="180"/>
      <c r="R17" s="244"/>
      <c r="S17" s="244"/>
      <c r="T17" s="244"/>
      <c r="U17" s="244"/>
      <c r="V17" s="244"/>
      <c r="W17" s="245"/>
      <c r="AC17" s="9" t="s">
        <v>85</v>
      </c>
      <c r="AG17" s="13"/>
      <c r="AH17" s="13"/>
      <c r="AI17"/>
    </row>
    <row r="18" spans="1:35"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2, 0)</f>
        <v>0</v>
      </c>
      <c r="AA18" s="6">
        <f>IF(M18="X", 4, 0)</f>
        <v>0</v>
      </c>
      <c r="AB18" s="6">
        <f>IF(O18="X", 6, 0)</f>
        <v>0</v>
      </c>
      <c r="AC18" s="5">
        <f>SUM(Y18:AB18)</f>
        <v>0</v>
      </c>
      <c r="AG18" s="13"/>
      <c r="AH18" s="13"/>
      <c r="AI18"/>
    </row>
    <row r="19" spans="1:35" ht="23" customHeight="1" x14ac:dyDescent="0.2">
      <c r="A19" s="233" t="s">
        <v>579</v>
      </c>
      <c r="B19" s="234"/>
      <c r="C19" s="234"/>
      <c r="D19" s="234"/>
      <c r="E19" s="234"/>
      <c r="F19" s="234"/>
      <c r="G19" s="234"/>
      <c r="H19" s="234"/>
      <c r="I19" s="234"/>
      <c r="J19" s="234"/>
      <c r="K19" s="234"/>
      <c r="L19" s="234"/>
      <c r="M19" s="234"/>
      <c r="N19" s="234"/>
      <c r="O19" s="234"/>
      <c r="P19" s="234"/>
      <c r="Q19" s="234"/>
      <c r="R19" s="234"/>
      <c r="S19" s="234"/>
      <c r="T19" s="234"/>
      <c r="U19" s="234"/>
      <c r="V19" s="234"/>
      <c r="W19" s="235"/>
      <c r="AG19" s="13"/>
      <c r="AH19" s="13"/>
      <c r="AI19"/>
    </row>
    <row r="20" spans="1:35" ht="21" customHeight="1" thickBot="1" x14ac:dyDescent="0.25">
      <c r="A20" s="236" t="s">
        <v>83</v>
      </c>
      <c r="B20" s="237"/>
      <c r="C20" s="237"/>
      <c r="D20" s="238" t="s">
        <v>580</v>
      </c>
      <c r="E20" s="238"/>
      <c r="F20" s="238"/>
      <c r="G20" s="238"/>
      <c r="H20" s="238"/>
      <c r="I20" s="238"/>
      <c r="J20" s="238"/>
      <c r="K20" s="238"/>
      <c r="L20" s="238"/>
      <c r="M20" s="238"/>
      <c r="N20" s="238"/>
      <c r="O20" s="238"/>
      <c r="P20" s="238"/>
      <c r="Q20" s="238"/>
      <c r="R20" s="238"/>
      <c r="S20" s="238"/>
      <c r="T20" s="238"/>
      <c r="U20" s="238"/>
      <c r="V20" s="238"/>
      <c r="W20" s="239"/>
      <c r="AG20" s="13"/>
      <c r="AH20" s="13"/>
      <c r="AI20"/>
    </row>
    <row r="21" spans="1:35" ht="57" customHeight="1" x14ac:dyDescent="0.2">
      <c r="A21" s="150">
        <v>4</v>
      </c>
      <c r="B21" s="148" t="s">
        <v>108</v>
      </c>
      <c r="C21" s="148"/>
      <c r="D21" s="148"/>
      <c r="E21" s="148"/>
      <c r="F21" s="148"/>
      <c r="G21" s="148"/>
      <c r="H21" s="148"/>
      <c r="I21" s="211" t="s">
        <v>109</v>
      </c>
      <c r="J21" s="211"/>
      <c r="K21" s="222" t="s">
        <v>110</v>
      </c>
      <c r="L21" s="222"/>
      <c r="M21" s="223" t="s">
        <v>111</v>
      </c>
      <c r="N21" s="223"/>
      <c r="O21" s="224" t="s">
        <v>136</v>
      </c>
      <c r="P21" s="224"/>
      <c r="Q21" s="241">
        <f>AC23</f>
        <v>0</v>
      </c>
      <c r="R21" s="242"/>
      <c r="S21" s="242"/>
      <c r="T21" s="242"/>
      <c r="U21" s="242"/>
      <c r="V21" s="242"/>
      <c r="W21" s="243"/>
      <c r="AE21" s="1">
        <f>Q21</f>
        <v>0</v>
      </c>
      <c r="AG21" s="13"/>
      <c r="AH21" s="13"/>
      <c r="AI21"/>
    </row>
    <row r="22" spans="1:35" ht="16" x14ac:dyDescent="0.2">
      <c r="A22" s="151"/>
      <c r="B22" s="149"/>
      <c r="C22" s="149"/>
      <c r="D22" s="149"/>
      <c r="E22" s="149"/>
      <c r="F22" s="149"/>
      <c r="G22" s="149"/>
      <c r="H22" s="149"/>
      <c r="I22" s="253" t="s">
        <v>23</v>
      </c>
      <c r="J22" s="253"/>
      <c r="K22" s="254" t="s">
        <v>82</v>
      </c>
      <c r="L22" s="254"/>
      <c r="M22" s="220" t="s">
        <v>27</v>
      </c>
      <c r="N22" s="220"/>
      <c r="O22" s="221" t="s">
        <v>24</v>
      </c>
      <c r="P22" s="221"/>
      <c r="Q22" s="180"/>
      <c r="R22" s="244"/>
      <c r="S22" s="244"/>
      <c r="T22" s="244"/>
      <c r="U22" s="244"/>
      <c r="V22" s="244"/>
      <c r="W22" s="245"/>
      <c r="AC22" s="9" t="s">
        <v>85</v>
      </c>
      <c r="AG22" s="13"/>
      <c r="AH22" s="13"/>
      <c r="AI22"/>
    </row>
    <row r="23" spans="1:35"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1, 0)</f>
        <v>0</v>
      </c>
      <c r="AA23" s="6">
        <f>IF(M23="X", 2, 0)</f>
        <v>0</v>
      </c>
      <c r="AB23" s="6">
        <f>IF(O23="X", 3, 0)</f>
        <v>0</v>
      </c>
      <c r="AC23" s="5">
        <f>SUM(Y23:AB23)</f>
        <v>0</v>
      </c>
      <c r="AG23" s="13"/>
      <c r="AH23" s="13"/>
      <c r="AI23"/>
    </row>
    <row r="24" spans="1:35" ht="31" customHeight="1" x14ac:dyDescent="0.2">
      <c r="A24" s="233" t="s">
        <v>112</v>
      </c>
      <c r="B24" s="234"/>
      <c r="C24" s="234"/>
      <c r="D24" s="234"/>
      <c r="E24" s="234"/>
      <c r="F24" s="234"/>
      <c r="G24" s="234"/>
      <c r="H24" s="234"/>
      <c r="I24" s="234"/>
      <c r="J24" s="234"/>
      <c r="K24" s="234"/>
      <c r="L24" s="234"/>
      <c r="M24" s="234"/>
      <c r="N24" s="234"/>
      <c r="O24" s="234"/>
      <c r="P24" s="234"/>
      <c r="Q24" s="234"/>
      <c r="R24" s="234"/>
      <c r="S24" s="234"/>
      <c r="T24" s="234"/>
      <c r="U24" s="234"/>
      <c r="V24" s="234"/>
      <c r="W24" s="235"/>
    </row>
    <row r="25" spans="1:35" ht="31" customHeight="1" thickBot="1" x14ac:dyDescent="0.25">
      <c r="A25" s="236" t="s">
        <v>83</v>
      </c>
      <c r="B25" s="237"/>
      <c r="C25" s="237"/>
      <c r="D25" s="238" t="s">
        <v>137</v>
      </c>
      <c r="E25" s="238"/>
      <c r="F25" s="238"/>
      <c r="G25" s="238"/>
      <c r="H25" s="238"/>
      <c r="I25" s="238"/>
      <c r="J25" s="238"/>
      <c r="K25" s="238"/>
      <c r="L25" s="238"/>
      <c r="M25" s="238"/>
      <c r="N25" s="238"/>
      <c r="O25" s="238"/>
      <c r="P25" s="238"/>
      <c r="Q25" s="238"/>
      <c r="R25" s="238"/>
      <c r="S25" s="238"/>
      <c r="T25" s="238"/>
      <c r="U25" s="238"/>
      <c r="V25" s="238"/>
      <c r="W25" s="239"/>
    </row>
    <row r="26" spans="1:35" ht="54" customHeight="1" x14ac:dyDescent="0.2">
      <c r="A26" s="150">
        <v>5</v>
      </c>
      <c r="B26" s="148" t="s">
        <v>113</v>
      </c>
      <c r="C26" s="148"/>
      <c r="D26" s="148"/>
      <c r="E26" s="148"/>
      <c r="F26" s="148"/>
      <c r="G26" s="148"/>
      <c r="H26" s="148"/>
      <c r="I26" s="211" t="s">
        <v>114</v>
      </c>
      <c r="J26" s="211"/>
      <c r="K26" s="222" t="s">
        <v>115</v>
      </c>
      <c r="L26" s="222"/>
      <c r="M26" s="223" t="s">
        <v>116</v>
      </c>
      <c r="N26" s="223"/>
      <c r="O26" s="224" t="s">
        <v>117</v>
      </c>
      <c r="P26" s="224"/>
      <c r="Q26" s="241">
        <f>AC28</f>
        <v>0</v>
      </c>
      <c r="R26" s="242"/>
      <c r="S26" s="242"/>
      <c r="T26" s="242"/>
      <c r="U26" s="242"/>
      <c r="V26" s="242"/>
      <c r="W26" s="243"/>
      <c r="AE26" s="1">
        <f>Q26</f>
        <v>0</v>
      </c>
    </row>
    <row r="27" spans="1:35" x14ac:dyDescent="0.2">
      <c r="A27" s="151"/>
      <c r="B27" s="149"/>
      <c r="C27" s="149"/>
      <c r="D27" s="149"/>
      <c r="E27" s="149"/>
      <c r="F27" s="149"/>
      <c r="G27" s="149"/>
      <c r="H27" s="149"/>
      <c r="I27" s="253" t="s">
        <v>23</v>
      </c>
      <c r="J27" s="253"/>
      <c r="K27" s="254" t="s">
        <v>82</v>
      </c>
      <c r="L27" s="254"/>
      <c r="M27" s="220" t="s">
        <v>27</v>
      </c>
      <c r="N27" s="220"/>
      <c r="O27" s="221" t="s">
        <v>24</v>
      </c>
      <c r="P27" s="221"/>
      <c r="Q27" s="180"/>
      <c r="R27" s="244"/>
      <c r="S27" s="244"/>
      <c r="T27" s="244"/>
      <c r="U27" s="244"/>
      <c r="V27" s="244"/>
      <c r="W27" s="245"/>
      <c r="AC27" s="9" t="s">
        <v>85</v>
      </c>
    </row>
    <row r="28" spans="1:35"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1, 0)</f>
        <v>0</v>
      </c>
      <c r="AA28" s="6">
        <f>IF(M28="X", 2, 0)</f>
        <v>0</v>
      </c>
      <c r="AB28" s="6">
        <f>IF(O28="X", 3, 0)</f>
        <v>0</v>
      </c>
      <c r="AC28" s="5">
        <f>SUM(Y28:AB28)</f>
        <v>0</v>
      </c>
    </row>
    <row r="29" spans="1:35" ht="26" customHeight="1" x14ac:dyDescent="0.2">
      <c r="A29" s="233" t="s">
        <v>118</v>
      </c>
      <c r="B29" s="234"/>
      <c r="C29" s="234"/>
      <c r="D29" s="234"/>
      <c r="E29" s="234"/>
      <c r="F29" s="234"/>
      <c r="G29" s="234"/>
      <c r="H29" s="234"/>
      <c r="I29" s="234"/>
      <c r="J29" s="234"/>
      <c r="K29" s="234"/>
      <c r="L29" s="234"/>
      <c r="M29" s="234"/>
      <c r="N29" s="234"/>
      <c r="O29" s="234"/>
      <c r="P29" s="234"/>
      <c r="Q29" s="234"/>
      <c r="R29" s="234"/>
      <c r="S29" s="234"/>
      <c r="T29" s="234"/>
      <c r="U29" s="234"/>
      <c r="V29" s="234"/>
      <c r="W29" s="235"/>
    </row>
    <row r="30" spans="1:35" ht="20" customHeight="1" thickBot="1" x14ac:dyDescent="0.25">
      <c r="A30" s="236" t="s">
        <v>83</v>
      </c>
      <c r="B30" s="237"/>
      <c r="C30" s="237"/>
      <c r="D30" s="238" t="s">
        <v>138</v>
      </c>
      <c r="E30" s="238"/>
      <c r="F30" s="238"/>
      <c r="G30" s="238"/>
      <c r="H30" s="238"/>
      <c r="I30" s="238"/>
      <c r="J30" s="238"/>
      <c r="K30" s="238"/>
      <c r="L30" s="238"/>
      <c r="M30" s="238"/>
      <c r="N30" s="238"/>
      <c r="O30" s="238"/>
      <c r="P30" s="238"/>
      <c r="Q30" s="238"/>
      <c r="R30" s="238"/>
      <c r="S30" s="238"/>
      <c r="T30" s="238"/>
      <c r="U30" s="238"/>
      <c r="V30" s="238"/>
      <c r="W30" s="239"/>
    </row>
    <row r="31" spans="1:35" ht="49" customHeight="1" x14ac:dyDescent="0.2">
      <c r="A31" s="150">
        <v>6</v>
      </c>
      <c r="B31" s="148" t="s">
        <v>119</v>
      </c>
      <c r="C31" s="148"/>
      <c r="D31" s="148"/>
      <c r="E31" s="148"/>
      <c r="F31" s="148"/>
      <c r="G31" s="148"/>
      <c r="H31" s="148"/>
      <c r="I31" s="211" t="s">
        <v>120</v>
      </c>
      <c r="J31" s="211"/>
      <c r="K31" s="222" t="s">
        <v>121</v>
      </c>
      <c r="L31" s="222"/>
      <c r="M31" s="223" t="s">
        <v>122</v>
      </c>
      <c r="N31" s="223"/>
      <c r="O31" s="224" t="s">
        <v>123</v>
      </c>
      <c r="P31" s="224"/>
      <c r="Q31" s="241">
        <f>AC33</f>
        <v>0</v>
      </c>
      <c r="R31" s="242"/>
      <c r="S31" s="242"/>
      <c r="T31" s="242"/>
      <c r="U31" s="242"/>
      <c r="V31" s="242"/>
      <c r="W31" s="243"/>
      <c r="AE31" s="1">
        <f>Q31</f>
        <v>0</v>
      </c>
    </row>
    <row r="32" spans="1:35" x14ac:dyDescent="0.2">
      <c r="A32" s="151"/>
      <c r="B32" s="149"/>
      <c r="C32" s="149"/>
      <c r="D32" s="149"/>
      <c r="E32" s="149"/>
      <c r="F32" s="149"/>
      <c r="G32" s="149"/>
      <c r="H32" s="149"/>
      <c r="I32" s="253" t="s">
        <v>23</v>
      </c>
      <c r="J32" s="253"/>
      <c r="K32" s="254" t="s">
        <v>82</v>
      </c>
      <c r="L32" s="254"/>
      <c r="M32" s="220" t="s">
        <v>27</v>
      </c>
      <c r="N32" s="220"/>
      <c r="O32" s="221" t="s">
        <v>24</v>
      </c>
      <c r="P32" s="221"/>
      <c r="Q32" s="180"/>
      <c r="R32" s="244"/>
      <c r="S32" s="244"/>
      <c r="T32" s="244"/>
      <c r="U32" s="244"/>
      <c r="V32" s="244"/>
      <c r="W32" s="245"/>
      <c r="AC32" s="9" t="s">
        <v>85</v>
      </c>
    </row>
    <row r="33" spans="1:31"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1, 0)</f>
        <v>0</v>
      </c>
      <c r="AA33" s="6">
        <f>IF(M33="X", 2, 0)</f>
        <v>0</v>
      </c>
      <c r="AB33" s="6">
        <f>IF(O33="X", 3, 0)</f>
        <v>0</v>
      </c>
      <c r="AC33" s="5">
        <f>SUM(Y33:AB33)</f>
        <v>0</v>
      </c>
    </row>
    <row r="34" spans="1:31" ht="18" customHeight="1" x14ac:dyDescent="0.2">
      <c r="A34" s="233" t="s">
        <v>581</v>
      </c>
      <c r="B34" s="234"/>
      <c r="C34" s="234"/>
      <c r="D34" s="234"/>
      <c r="E34" s="234"/>
      <c r="F34" s="234"/>
      <c r="G34" s="234"/>
      <c r="H34" s="234"/>
      <c r="I34" s="234"/>
      <c r="J34" s="234"/>
      <c r="K34" s="234"/>
      <c r="L34" s="234"/>
      <c r="M34" s="234"/>
      <c r="N34" s="234"/>
      <c r="O34" s="234"/>
      <c r="P34" s="234"/>
      <c r="Q34" s="234"/>
      <c r="R34" s="234"/>
      <c r="S34" s="234"/>
      <c r="T34" s="234"/>
      <c r="U34" s="234"/>
      <c r="V34" s="234"/>
      <c r="W34" s="235"/>
    </row>
    <row r="35" spans="1:31" ht="15" thickBot="1" x14ac:dyDescent="0.25">
      <c r="A35" s="236" t="s">
        <v>83</v>
      </c>
      <c r="B35" s="237"/>
      <c r="C35" s="237"/>
      <c r="D35" s="238" t="s">
        <v>139</v>
      </c>
      <c r="E35" s="238"/>
      <c r="F35" s="238"/>
      <c r="G35" s="238"/>
      <c r="H35" s="238"/>
      <c r="I35" s="238"/>
      <c r="J35" s="238"/>
      <c r="K35" s="238"/>
      <c r="L35" s="238"/>
      <c r="M35" s="238"/>
      <c r="N35" s="238"/>
      <c r="O35" s="238"/>
      <c r="P35" s="238"/>
      <c r="Q35" s="238"/>
      <c r="R35" s="238"/>
      <c r="S35" s="238"/>
      <c r="T35" s="238"/>
      <c r="U35" s="238"/>
      <c r="V35" s="238"/>
      <c r="W35" s="239"/>
    </row>
    <row r="36" spans="1:31" ht="66" customHeight="1" x14ac:dyDescent="0.2">
      <c r="A36" s="150">
        <v>7</v>
      </c>
      <c r="B36" s="148" t="s">
        <v>124</v>
      </c>
      <c r="C36" s="148"/>
      <c r="D36" s="148"/>
      <c r="E36" s="148"/>
      <c r="F36" s="148"/>
      <c r="G36" s="148"/>
      <c r="H36" s="148"/>
      <c r="I36" s="211" t="s">
        <v>125</v>
      </c>
      <c r="J36" s="211"/>
      <c r="K36" s="222" t="s">
        <v>126</v>
      </c>
      <c r="L36" s="222"/>
      <c r="M36" s="223" t="s">
        <v>127</v>
      </c>
      <c r="N36" s="223"/>
      <c r="O36" s="224" t="s">
        <v>128</v>
      </c>
      <c r="P36" s="224"/>
      <c r="Q36" s="241">
        <f>AC38</f>
        <v>0</v>
      </c>
      <c r="R36" s="242"/>
      <c r="S36" s="242"/>
      <c r="T36" s="242"/>
      <c r="U36" s="242"/>
      <c r="V36" s="242"/>
      <c r="W36" s="243"/>
      <c r="AE36" s="1">
        <f>Q36</f>
        <v>0</v>
      </c>
    </row>
    <row r="37" spans="1:31" x14ac:dyDescent="0.2">
      <c r="A37" s="151"/>
      <c r="B37" s="149"/>
      <c r="C37" s="149"/>
      <c r="D37" s="149"/>
      <c r="E37" s="149"/>
      <c r="F37" s="149"/>
      <c r="G37" s="149"/>
      <c r="H37" s="149"/>
      <c r="I37" s="253" t="s">
        <v>23</v>
      </c>
      <c r="J37" s="253"/>
      <c r="K37" s="254" t="s">
        <v>27</v>
      </c>
      <c r="L37" s="254"/>
      <c r="M37" s="220" t="s">
        <v>28</v>
      </c>
      <c r="N37" s="220"/>
      <c r="O37" s="221" t="s">
        <v>25</v>
      </c>
      <c r="P37" s="221"/>
      <c r="Q37" s="180"/>
      <c r="R37" s="244"/>
      <c r="S37" s="244"/>
      <c r="T37" s="244"/>
      <c r="U37" s="244"/>
      <c r="V37" s="244"/>
      <c r="W37" s="245"/>
      <c r="AC37" s="9" t="s">
        <v>85</v>
      </c>
    </row>
    <row r="38" spans="1:31"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2, 0)</f>
        <v>0</v>
      </c>
      <c r="AA38" s="6">
        <f>IF(M38="X", 4, 0)</f>
        <v>0</v>
      </c>
      <c r="AB38" s="6">
        <f>IF(O38="X", 6, 0)</f>
        <v>0</v>
      </c>
      <c r="AC38" s="5">
        <f>SUM(Y38:AB38)</f>
        <v>0</v>
      </c>
    </row>
    <row r="39" spans="1:31" ht="31" customHeight="1" x14ac:dyDescent="0.2">
      <c r="A39" s="233" t="s">
        <v>445</v>
      </c>
      <c r="B39" s="234"/>
      <c r="C39" s="234"/>
      <c r="D39" s="234"/>
      <c r="E39" s="234"/>
      <c r="F39" s="234"/>
      <c r="G39" s="234"/>
      <c r="H39" s="234"/>
      <c r="I39" s="234"/>
      <c r="J39" s="234"/>
      <c r="K39" s="234"/>
      <c r="L39" s="234"/>
      <c r="M39" s="234"/>
      <c r="N39" s="234"/>
      <c r="O39" s="234"/>
      <c r="P39" s="234"/>
      <c r="Q39" s="234"/>
      <c r="R39" s="234"/>
      <c r="S39" s="234"/>
      <c r="T39" s="234"/>
      <c r="U39" s="234"/>
      <c r="V39" s="234"/>
      <c r="W39" s="235"/>
    </row>
    <row r="40" spans="1:31" ht="21" customHeight="1" thickBot="1" x14ac:dyDescent="0.25">
      <c r="A40" s="236" t="s">
        <v>83</v>
      </c>
      <c r="B40" s="237"/>
      <c r="C40" s="237"/>
      <c r="D40" s="238" t="s">
        <v>446</v>
      </c>
      <c r="E40" s="238"/>
      <c r="F40" s="238"/>
      <c r="G40" s="238"/>
      <c r="H40" s="238"/>
      <c r="I40" s="238"/>
      <c r="J40" s="238"/>
      <c r="K40" s="238"/>
      <c r="L40" s="238"/>
      <c r="M40" s="238"/>
      <c r="N40" s="238"/>
      <c r="O40" s="238"/>
      <c r="P40" s="238"/>
      <c r="Q40" s="238"/>
      <c r="R40" s="238"/>
      <c r="S40" s="238"/>
      <c r="T40" s="238"/>
      <c r="U40" s="238"/>
      <c r="V40" s="238"/>
      <c r="W40" s="239"/>
    </row>
    <row r="41" spans="1:31" ht="56" customHeight="1" x14ac:dyDescent="0.2">
      <c r="A41" s="150">
        <v>8</v>
      </c>
      <c r="B41" s="148" t="s">
        <v>582</v>
      </c>
      <c r="C41" s="148"/>
      <c r="D41" s="148"/>
      <c r="E41" s="148"/>
      <c r="F41" s="148"/>
      <c r="G41" s="148"/>
      <c r="H41" s="148"/>
      <c r="I41" s="211" t="s">
        <v>129</v>
      </c>
      <c r="J41" s="211"/>
      <c r="K41" s="222" t="s">
        <v>130</v>
      </c>
      <c r="L41" s="222"/>
      <c r="M41" s="223" t="s">
        <v>131</v>
      </c>
      <c r="N41" s="223"/>
      <c r="O41" s="224" t="s">
        <v>132</v>
      </c>
      <c r="P41" s="224"/>
      <c r="Q41" s="241">
        <f>AC43</f>
        <v>0</v>
      </c>
      <c r="R41" s="242"/>
      <c r="S41" s="242"/>
      <c r="T41" s="242"/>
      <c r="U41" s="242"/>
      <c r="V41" s="242"/>
      <c r="W41" s="243"/>
      <c r="AE41" s="1">
        <f>Q41</f>
        <v>0</v>
      </c>
    </row>
    <row r="42" spans="1:31" x14ac:dyDescent="0.2">
      <c r="A42" s="151"/>
      <c r="B42" s="149"/>
      <c r="C42" s="149"/>
      <c r="D42" s="149"/>
      <c r="E42" s="149"/>
      <c r="F42" s="149"/>
      <c r="G42" s="149"/>
      <c r="H42" s="149"/>
      <c r="I42" s="253" t="s">
        <v>23</v>
      </c>
      <c r="J42" s="253"/>
      <c r="K42" s="254" t="s">
        <v>82</v>
      </c>
      <c r="L42" s="254"/>
      <c r="M42" s="220" t="s">
        <v>27</v>
      </c>
      <c r="N42" s="220"/>
      <c r="O42" s="221" t="s">
        <v>24</v>
      </c>
      <c r="P42" s="221"/>
      <c r="Q42" s="180"/>
      <c r="R42" s="244"/>
      <c r="S42" s="244"/>
      <c r="T42" s="244"/>
      <c r="U42" s="244"/>
      <c r="V42" s="244"/>
      <c r="W42" s="245"/>
      <c r="AC42" s="9" t="s">
        <v>85</v>
      </c>
    </row>
    <row r="43" spans="1:31" ht="21" x14ac:dyDescent="0.2">
      <c r="A43" s="151"/>
      <c r="B43" s="149"/>
      <c r="C43" s="149"/>
      <c r="D43" s="149"/>
      <c r="E43" s="149"/>
      <c r="F43" s="149"/>
      <c r="G43" s="149"/>
      <c r="H43" s="149"/>
      <c r="I43" s="240"/>
      <c r="J43" s="240"/>
      <c r="K43" s="240"/>
      <c r="L43" s="240"/>
      <c r="M43" s="240"/>
      <c r="N43" s="240"/>
      <c r="O43" s="240"/>
      <c r="P43" s="240"/>
      <c r="Q43" s="180"/>
      <c r="R43" s="244"/>
      <c r="S43" s="244"/>
      <c r="T43" s="244"/>
      <c r="U43" s="244"/>
      <c r="V43" s="244"/>
      <c r="W43" s="245"/>
      <c r="Y43" s="6">
        <f>IF(I43="X", 0, 0)</f>
        <v>0</v>
      </c>
      <c r="Z43" s="6">
        <f>IF(K43="X", 1, 0)</f>
        <v>0</v>
      </c>
      <c r="AA43" s="6">
        <f>IF(M43="X", 2, 0)</f>
        <v>0</v>
      </c>
      <c r="AB43" s="6">
        <f>IF(O43="X", 3, 0)</f>
        <v>0</v>
      </c>
      <c r="AC43" s="5">
        <f>SUM(Y43:AB43)</f>
        <v>0</v>
      </c>
    </row>
    <row r="44" spans="1:31" ht="24" customHeight="1" x14ac:dyDescent="0.2">
      <c r="A44" s="233" t="s">
        <v>583</v>
      </c>
      <c r="B44" s="234"/>
      <c r="C44" s="234"/>
      <c r="D44" s="234"/>
      <c r="E44" s="234"/>
      <c r="F44" s="234"/>
      <c r="G44" s="234"/>
      <c r="H44" s="234"/>
      <c r="I44" s="234"/>
      <c r="J44" s="234"/>
      <c r="K44" s="234"/>
      <c r="L44" s="234"/>
      <c r="M44" s="234"/>
      <c r="N44" s="234"/>
      <c r="O44" s="234"/>
      <c r="P44" s="234"/>
      <c r="Q44" s="234"/>
      <c r="R44" s="234"/>
      <c r="S44" s="234"/>
      <c r="T44" s="234"/>
      <c r="U44" s="234"/>
      <c r="V44" s="234"/>
      <c r="W44" s="235"/>
    </row>
    <row r="45" spans="1:31" ht="15" thickBot="1" x14ac:dyDescent="0.25">
      <c r="A45" s="236" t="s">
        <v>83</v>
      </c>
      <c r="B45" s="237"/>
      <c r="C45" s="237"/>
      <c r="D45" s="238" t="s">
        <v>447</v>
      </c>
      <c r="E45" s="238"/>
      <c r="F45" s="238"/>
      <c r="G45" s="238"/>
      <c r="H45" s="238"/>
      <c r="I45" s="238"/>
      <c r="J45" s="238"/>
      <c r="K45" s="238"/>
      <c r="L45" s="238"/>
      <c r="M45" s="238"/>
      <c r="N45" s="238"/>
      <c r="O45" s="238"/>
      <c r="P45" s="238"/>
      <c r="Q45" s="238"/>
      <c r="R45" s="238"/>
      <c r="S45" s="238"/>
      <c r="T45" s="238"/>
      <c r="U45" s="238"/>
      <c r="V45" s="238"/>
      <c r="W45" s="239"/>
    </row>
    <row r="46" spans="1:31" ht="15" thickBot="1" x14ac:dyDescent="0.25">
      <c r="A46" s="2"/>
      <c r="B46" s="2"/>
      <c r="C46" s="2"/>
      <c r="D46" s="2"/>
      <c r="E46" s="2"/>
      <c r="F46" s="2"/>
      <c r="G46" s="2"/>
      <c r="H46" s="2"/>
      <c r="I46" s="2"/>
      <c r="J46" s="2"/>
      <c r="K46" s="2"/>
      <c r="L46" s="2"/>
      <c r="M46" s="2"/>
      <c r="N46" s="2"/>
      <c r="O46" s="2"/>
      <c r="P46" s="2"/>
      <c r="Q46" s="2"/>
      <c r="R46" s="2"/>
      <c r="S46" s="2"/>
      <c r="T46" s="2"/>
      <c r="U46" s="2"/>
      <c r="V46" s="2"/>
      <c r="W46" s="2"/>
    </row>
    <row r="47" spans="1:31" ht="24" customHeight="1" x14ac:dyDescent="0.2">
      <c r="A47" s="272" t="s">
        <v>75</v>
      </c>
      <c r="B47" s="273"/>
      <c r="C47" s="273"/>
      <c r="D47" s="273"/>
      <c r="E47" s="273"/>
      <c r="F47" s="273"/>
      <c r="G47" s="273"/>
      <c r="H47" s="273"/>
      <c r="I47" s="273"/>
      <c r="J47" s="273"/>
      <c r="K47" s="273"/>
      <c r="L47" s="273"/>
      <c r="M47" s="273"/>
      <c r="N47" s="273"/>
      <c r="O47" s="273"/>
      <c r="P47" s="274"/>
      <c r="Q47" s="11">
        <f>Q41+Q36+Q31+Q26+Q21+Q16+Q11+Q6</f>
        <v>0</v>
      </c>
      <c r="R47" s="264"/>
      <c r="S47" s="264"/>
      <c r="T47" s="264"/>
      <c r="U47" s="264"/>
      <c r="V47" s="264"/>
      <c r="W47" s="264"/>
    </row>
    <row r="48" spans="1:31" ht="15" thickBot="1" x14ac:dyDescent="0.25">
      <c r="A48" s="275"/>
      <c r="B48" s="276"/>
      <c r="C48" s="276"/>
      <c r="D48" s="276"/>
      <c r="E48" s="276"/>
      <c r="F48" s="276"/>
      <c r="G48" s="276"/>
      <c r="H48" s="276"/>
      <c r="I48" s="276"/>
      <c r="J48" s="276"/>
      <c r="K48" s="276"/>
      <c r="L48" s="276"/>
      <c r="M48" s="276"/>
      <c r="N48" s="276"/>
      <c r="O48" s="276"/>
      <c r="P48" s="277"/>
      <c r="Q48" s="12" t="s">
        <v>133</v>
      </c>
      <c r="R48" s="251"/>
      <c r="S48" s="251"/>
      <c r="T48" s="251"/>
      <c r="U48" s="251"/>
      <c r="V48" s="251"/>
      <c r="W48" s="251"/>
    </row>
    <row r="49" spans="1:23" x14ac:dyDescent="0.2">
      <c r="A49" s="2"/>
      <c r="B49" s="2"/>
      <c r="C49" s="2"/>
      <c r="D49" s="2"/>
      <c r="E49" s="2"/>
      <c r="F49" s="2"/>
      <c r="G49" s="2"/>
      <c r="H49" s="2"/>
      <c r="I49" s="2"/>
      <c r="J49" s="2"/>
      <c r="K49" s="2"/>
      <c r="L49" s="2"/>
      <c r="M49" s="2"/>
      <c r="N49" s="2"/>
      <c r="O49" s="2"/>
      <c r="P49" s="2"/>
      <c r="Q49" s="2"/>
      <c r="R49" s="2"/>
      <c r="S49" s="2"/>
      <c r="T49" s="2"/>
      <c r="U49" s="2"/>
      <c r="V49" s="2"/>
      <c r="W49" s="2"/>
    </row>
    <row r="50" spans="1:23" x14ac:dyDescent="0.2">
      <c r="A50" s="2"/>
      <c r="B50" s="2"/>
      <c r="C50" s="2"/>
      <c r="D50" s="2"/>
      <c r="E50" s="2"/>
      <c r="F50" s="2"/>
      <c r="G50" s="2"/>
      <c r="H50" s="2"/>
      <c r="I50" s="2"/>
      <c r="J50" s="2"/>
      <c r="K50" s="2"/>
      <c r="L50" s="2"/>
      <c r="M50" s="2"/>
      <c r="N50" s="2"/>
      <c r="O50" s="2"/>
      <c r="P50" s="2"/>
      <c r="Q50" s="2"/>
      <c r="R50" s="2"/>
      <c r="S50" s="2"/>
      <c r="T50" s="2"/>
      <c r="U50" s="2"/>
      <c r="V50" s="2"/>
      <c r="W50" s="2"/>
    </row>
    <row r="51" spans="1:23" x14ac:dyDescent="0.2">
      <c r="A51" s="2"/>
      <c r="B51" s="2"/>
      <c r="C51" s="2"/>
      <c r="D51" s="2"/>
      <c r="E51" s="2"/>
      <c r="F51" s="2"/>
      <c r="G51" s="2"/>
      <c r="H51" s="2"/>
      <c r="I51" s="2"/>
      <c r="J51" s="2"/>
      <c r="K51" s="2"/>
      <c r="L51" s="2"/>
      <c r="M51" s="2"/>
      <c r="N51" s="2"/>
      <c r="O51" s="2"/>
      <c r="P51" s="2"/>
      <c r="Q51" s="2"/>
      <c r="R51" s="2"/>
      <c r="S51" s="2"/>
      <c r="T51" s="2"/>
      <c r="U51" s="2"/>
      <c r="V51" s="2"/>
      <c r="W51" s="2"/>
    </row>
    <row r="52" spans="1:23" x14ac:dyDescent="0.2">
      <c r="A52" s="2"/>
      <c r="B52" s="2"/>
      <c r="C52" s="2"/>
      <c r="D52" s="2"/>
      <c r="E52" s="2"/>
      <c r="F52" s="2"/>
      <c r="G52" s="2"/>
      <c r="H52" s="2"/>
      <c r="I52" s="2"/>
      <c r="J52" s="2"/>
      <c r="K52" s="2"/>
      <c r="L52" s="2"/>
      <c r="M52" s="2"/>
      <c r="N52" s="2"/>
      <c r="O52" s="2"/>
      <c r="P52" s="2"/>
      <c r="Q52" s="2"/>
      <c r="R52" s="2"/>
      <c r="S52" s="2"/>
      <c r="T52" s="2"/>
      <c r="U52" s="2"/>
      <c r="V52" s="2"/>
      <c r="W52" s="2"/>
    </row>
    <row r="53" spans="1:23" x14ac:dyDescent="0.2">
      <c r="A53" s="2"/>
      <c r="B53" s="2"/>
      <c r="C53" s="2"/>
      <c r="D53" s="2"/>
      <c r="E53" s="2"/>
      <c r="F53" s="2"/>
      <c r="G53" s="2"/>
      <c r="H53" s="2"/>
      <c r="I53" s="2"/>
      <c r="J53" s="2"/>
      <c r="K53" s="2"/>
      <c r="L53" s="2"/>
      <c r="M53" s="2"/>
      <c r="N53" s="2"/>
      <c r="O53" s="2"/>
      <c r="P53" s="2"/>
      <c r="Q53" s="2"/>
      <c r="R53" s="2"/>
      <c r="S53" s="2"/>
      <c r="T53" s="2"/>
      <c r="U53" s="2"/>
      <c r="V53" s="2"/>
      <c r="W53" s="2"/>
    </row>
    <row r="54" spans="1:23" x14ac:dyDescent="0.2">
      <c r="A54" s="2"/>
      <c r="B54" s="2"/>
      <c r="C54" s="2"/>
      <c r="D54" s="2"/>
      <c r="E54" s="2"/>
      <c r="F54" s="2"/>
      <c r="G54" s="2"/>
      <c r="H54" s="2"/>
      <c r="I54" s="2"/>
      <c r="J54" s="2"/>
      <c r="K54" s="2"/>
      <c r="L54" s="2"/>
      <c r="M54" s="2"/>
      <c r="N54" s="2"/>
      <c r="O54" s="2"/>
      <c r="P54" s="2"/>
      <c r="Q54" s="2"/>
      <c r="R54" s="2"/>
      <c r="S54" s="2"/>
      <c r="T54" s="2"/>
      <c r="U54" s="2"/>
      <c r="V54" s="2"/>
      <c r="W54" s="2"/>
    </row>
    <row r="55" spans="1:23" x14ac:dyDescent="0.2">
      <c r="A55" s="2"/>
      <c r="B55" s="2"/>
      <c r="C55" s="2"/>
      <c r="D55" s="2"/>
      <c r="E55" s="2"/>
      <c r="F55" s="2"/>
      <c r="G55" s="2"/>
      <c r="H55" s="2"/>
      <c r="I55" s="2"/>
      <c r="J55" s="2"/>
      <c r="K55" s="2"/>
      <c r="L55" s="2"/>
      <c r="M55" s="2"/>
      <c r="N55" s="2"/>
      <c r="O55" s="2"/>
      <c r="P55" s="2"/>
      <c r="Q55" s="2"/>
      <c r="R55" s="2"/>
      <c r="S55" s="2"/>
      <c r="T55" s="2"/>
      <c r="U55" s="2"/>
      <c r="V55" s="2"/>
      <c r="W55" s="2"/>
    </row>
    <row r="56" spans="1:23" x14ac:dyDescent="0.2">
      <c r="A56" s="2"/>
      <c r="B56" s="2"/>
      <c r="C56" s="2"/>
      <c r="D56" s="2"/>
      <c r="E56" s="2"/>
      <c r="F56" s="2"/>
      <c r="G56" s="2"/>
      <c r="H56" s="2"/>
      <c r="I56" s="2"/>
      <c r="J56" s="2"/>
      <c r="K56" s="2"/>
      <c r="L56" s="2"/>
      <c r="M56" s="2"/>
      <c r="N56" s="2"/>
      <c r="O56" s="2"/>
      <c r="P56" s="2"/>
      <c r="Q56" s="2"/>
      <c r="R56" s="2"/>
      <c r="S56" s="2"/>
      <c r="T56" s="2"/>
      <c r="U56" s="2"/>
      <c r="V56" s="2"/>
      <c r="W56" s="2"/>
    </row>
    <row r="57" spans="1:23" x14ac:dyDescent="0.2">
      <c r="A57" s="2"/>
      <c r="B57" s="2"/>
      <c r="C57" s="2"/>
      <c r="D57" s="2"/>
      <c r="E57" s="2"/>
      <c r="F57" s="2"/>
      <c r="G57" s="2"/>
      <c r="H57" s="2"/>
      <c r="I57" s="2"/>
      <c r="J57" s="2"/>
      <c r="K57" s="2"/>
      <c r="L57" s="2"/>
      <c r="M57" s="2"/>
      <c r="N57" s="2"/>
      <c r="O57" s="2"/>
      <c r="P57" s="2"/>
      <c r="Q57" s="2"/>
      <c r="R57" s="2"/>
      <c r="S57" s="2"/>
      <c r="T57" s="2"/>
      <c r="U57" s="2"/>
      <c r="V57" s="2"/>
      <c r="W57" s="2"/>
    </row>
    <row r="58" spans="1:23" x14ac:dyDescent="0.2">
      <c r="A58" s="2" t="s">
        <v>140</v>
      </c>
      <c r="B58" s="2"/>
      <c r="C58" s="2"/>
      <c r="D58" s="2"/>
      <c r="E58" s="2"/>
      <c r="F58" s="2"/>
      <c r="G58" s="2"/>
      <c r="H58" s="2"/>
      <c r="I58" s="2"/>
      <c r="J58" s="2"/>
      <c r="K58" s="2"/>
      <c r="L58" s="2"/>
      <c r="M58" s="2"/>
      <c r="N58" s="2"/>
      <c r="O58" s="2"/>
      <c r="P58" s="2"/>
      <c r="Q58" s="2"/>
      <c r="R58" s="2"/>
      <c r="S58" s="2"/>
      <c r="T58" s="2"/>
      <c r="U58" s="2"/>
      <c r="V58" s="2"/>
      <c r="W58" s="2"/>
    </row>
    <row r="59" spans="1:23" x14ac:dyDescent="0.2">
      <c r="A59" s="2"/>
      <c r="B59" s="2"/>
      <c r="C59" s="2"/>
      <c r="D59" s="2"/>
      <c r="E59" s="2"/>
      <c r="F59" s="2"/>
      <c r="G59" s="2"/>
      <c r="H59" s="2"/>
      <c r="I59" s="2"/>
      <c r="J59" s="2"/>
      <c r="K59" s="2"/>
      <c r="L59" s="2"/>
      <c r="M59" s="2"/>
      <c r="N59" s="2"/>
      <c r="O59" s="2"/>
      <c r="P59" s="2"/>
      <c r="Q59" s="2"/>
      <c r="R59" s="2"/>
      <c r="S59" s="2"/>
      <c r="T59" s="2"/>
      <c r="U59" s="2"/>
      <c r="V59" s="2"/>
      <c r="W59" s="2"/>
    </row>
    <row r="60" spans="1:23" x14ac:dyDescent="0.2">
      <c r="A60" s="255"/>
      <c r="B60" s="256"/>
      <c r="C60" s="256"/>
      <c r="D60" s="256"/>
      <c r="E60" s="256"/>
      <c r="F60" s="256"/>
      <c r="G60" s="256"/>
      <c r="H60" s="256"/>
      <c r="I60" s="256"/>
      <c r="J60" s="256"/>
      <c r="K60" s="256"/>
      <c r="L60" s="256"/>
      <c r="M60" s="256"/>
      <c r="N60" s="256"/>
      <c r="O60" s="256"/>
      <c r="P60" s="256"/>
      <c r="Q60" s="256"/>
      <c r="R60" s="256"/>
      <c r="S60" s="256"/>
      <c r="T60" s="256"/>
      <c r="U60" s="256"/>
      <c r="V60" s="256"/>
      <c r="W60" s="257"/>
    </row>
    <row r="61" spans="1:23" x14ac:dyDescent="0.2">
      <c r="A61" s="258"/>
      <c r="B61" s="259"/>
      <c r="C61" s="259"/>
      <c r="D61" s="259"/>
      <c r="E61" s="259"/>
      <c r="F61" s="259"/>
      <c r="G61" s="259"/>
      <c r="H61" s="259"/>
      <c r="I61" s="259"/>
      <c r="J61" s="259"/>
      <c r="K61" s="259"/>
      <c r="L61" s="259"/>
      <c r="M61" s="259"/>
      <c r="N61" s="259"/>
      <c r="O61" s="259"/>
      <c r="P61" s="259"/>
      <c r="Q61" s="259"/>
      <c r="R61" s="259"/>
      <c r="S61" s="259"/>
      <c r="T61" s="259"/>
      <c r="U61" s="259"/>
      <c r="V61" s="259"/>
      <c r="W61" s="260"/>
    </row>
    <row r="62" spans="1:23" x14ac:dyDescent="0.2">
      <c r="A62" s="258"/>
      <c r="B62" s="259"/>
      <c r="C62" s="259"/>
      <c r="D62" s="259"/>
      <c r="E62" s="259"/>
      <c r="F62" s="259"/>
      <c r="G62" s="259"/>
      <c r="H62" s="259"/>
      <c r="I62" s="259"/>
      <c r="J62" s="259"/>
      <c r="K62" s="259"/>
      <c r="L62" s="259"/>
      <c r="M62" s="259"/>
      <c r="N62" s="259"/>
      <c r="O62" s="259"/>
      <c r="P62" s="259"/>
      <c r="Q62" s="259"/>
      <c r="R62" s="259"/>
      <c r="S62" s="259"/>
      <c r="T62" s="259"/>
      <c r="U62" s="259"/>
      <c r="V62" s="259"/>
      <c r="W62" s="260"/>
    </row>
    <row r="63" spans="1:23" x14ac:dyDescent="0.2">
      <c r="A63" s="258"/>
      <c r="B63" s="259"/>
      <c r="C63" s="259"/>
      <c r="D63" s="259"/>
      <c r="E63" s="259"/>
      <c r="F63" s="259"/>
      <c r="G63" s="259"/>
      <c r="H63" s="259"/>
      <c r="I63" s="259"/>
      <c r="J63" s="259"/>
      <c r="K63" s="259"/>
      <c r="L63" s="259"/>
      <c r="M63" s="259"/>
      <c r="N63" s="259"/>
      <c r="O63" s="259"/>
      <c r="P63" s="259"/>
      <c r="Q63" s="259"/>
      <c r="R63" s="259"/>
      <c r="S63" s="259"/>
      <c r="T63" s="259"/>
      <c r="U63" s="259"/>
      <c r="V63" s="259"/>
      <c r="W63" s="260"/>
    </row>
    <row r="64" spans="1:23" x14ac:dyDescent="0.2">
      <c r="A64" s="258"/>
      <c r="B64" s="259"/>
      <c r="C64" s="259"/>
      <c r="D64" s="259"/>
      <c r="E64" s="259"/>
      <c r="F64" s="259"/>
      <c r="G64" s="259"/>
      <c r="H64" s="259"/>
      <c r="I64" s="259"/>
      <c r="J64" s="259"/>
      <c r="K64" s="259"/>
      <c r="L64" s="259"/>
      <c r="M64" s="259"/>
      <c r="N64" s="259"/>
      <c r="O64" s="259"/>
      <c r="P64" s="259"/>
      <c r="Q64" s="259"/>
      <c r="R64" s="259"/>
      <c r="S64" s="259"/>
      <c r="T64" s="259"/>
      <c r="U64" s="259"/>
      <c r="V64" s="259"/>
      <c r="W64" s="260"/>
    </row>
    <row r="65" spans="1:23" x14ac:dyDescent="0.2">
      <c r="A65" s="258"/>
      <c r="B65" s="259"/>
      <c r="C65" s="259"/>
      <c r="D65" s="259"/>
      <c r="E65" s="259"/>
      <c r="F65" s="259"/>
      <c r="G65" s="259"/>
      <c r="H65" s="259"/>
      <c r="I65" s="259"/>
      <c r="J65" s="259"/>
      <c r="K65" s="259"/>
      <c r="L65" s="259"/>
      <c r="M65" s="259"/>
      <c r="N65" s="259"/>
      <c r="O65" s="259"/>
      <c r="P65" s="259"/>
      <c r="Q65" s="259"/>
      <c r="R65" s="259"/>
      <c r="S65" s="259"/>
      <c r="T65" s="259"/>
      <c r="U65" s="259"/>
      <c r="V65" s="259"/>
      <c r="W65" s="260"/>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58"/>
      <c r="B72" s="259"/>
      <c r="C72" s="259"/>
      <c r="D72" s="259"/>
      <c r="E72" s="259"/>
      <c r="F72" s="259"/>
      <c r="G72" s="259"/>
      <c r="H72" s="259"/>
      <c r="I72" s="259"/>
      <c r="J72" s="259"/>
      <c r="K72" s="259"/>
      <c r="L72" s="259"/>
      <c r="M72" s="259"/>
      <c r="N72" s="259"/>
      <c r="O72" s="259"/>
      <c r="P72" s="259"/>
      <c r="Q72" s="259"/>
      <c r="R72" s="259"/>
      <c r="S72" s="259"/>
      <c r="T72" s="259"/>
      <c r="U72" s="259"/>
      <c r="V72" s="259"/>
      <c r="W72" s="260"/>
    </row>
    <row r="73" spans="1:23" x14ac:dyDescent="0.2">
      <c r="A73" s="258"/>
      <c r="B73" s="259"/>
      <c r="C73" s="259"/>
      <c r="D73" s="259"/>
      <c r="E73" s="259"/>
      <c r="F73" s="259"/>
      <c r="G73" s="259"/>
      <c r="H73" s="259"/>
      <c r="I73" s="259"/>
      <c r="J73" s="259"/>
      <c r="K73" s="259"/>
      <c r="L73" s="259"/>
      <c r="M73" s="259"/>
      <c r="N73" s="259"/>
      <c r="O73" s="259"/>
      <c r="P73" s="259"/>
      <c r="Q73" s="259"/>
      <c r="R73" s="259"/>
      <c r="S73" s="259"/>
      <c r="T73" s="259"/>
      <c r="U73" s="259"/>
      <c r="V73" s="259"/>
      <c r="W73" s="260"/>
    </row>
    <row r="74" spans="1:23" x14ac:dyDescent="0.2">
      <c r="A74" s="258"/>
      <c r="B74" s="259"/>
      <c r="C74" s="259"/>
      <c r="D74" s="259"/>
      <c r="E74" s="259"/>
      <c r="F74" s="259"/>
      <c r="G74" s="259"/>
      <c r="H74" s="259"/>
      <c r="I74" s="259"/>
      <c r="J74" s="259"/>
      <c r="K74" s="259"/>
      <c r="L74" s="259"/>
      <c r="M74" s="259"/>
      <c r="N74" s="259"/>
      <c r="O74" s="259"/>
      <c r="P74" s="259"/>
      <c r="Q74" s="259"/>
      <c r="R74" s="259"/>
      <c r="S74" s="259"/>
      <c r="T74" s="259"/>
      <c r="U74" s="259"/>
      <c r="V74" s="259"/>
      <c r="W74" s="260"/>
    </row>
    <row r="75" spans="1:23" x14ac:dyDescent="0.2">
      <c r="A75" s="258"/>
      <c r="B75" s="259"/>
      <c r="C75" s="259"/>
      <c r="D75" s="259"/>
      <c r="E75" s="259"/>
      <c r="F75" s="259"/>
      <c r="G75" s="259"/>
      <c r="H75" s="259"/>
      <c r="I75" s="259"/>
      <c r="J75" s="259"/>
      <c r="K75" s="259"/>
      <c r="L75" s="259"/>
      <c r="M75" s="259"/>
      <c r="N75" s="259"/>
      <c r="O75" s="259"/>
      <c r="P75" s="259"/>
      <c r="Q75" s="259"/>
      <c r="R75" s="259"/>
      <c r="S75" s="259"/>
      <c r="T75" s="259"/>
      <c r="U75" s="259"/>
      <c r="V75" s="259"/>
      <c r="W75" s="260"/>
    </row>
    <row r="76" spans="1:23" x14ac:dyDescent="0.2">
      <c r="A76" s="258"/>
      <c r="B76" s="259"/>
      <c r="C76" s="259"/>
      <c r="D76" s="259"/>
      <c r="E76" s="259"/>
      <c r="F76" s="259"/>
      <c r="G76" s="259"/>
      <c r="H76" s="259"/>
      <c r="I76" s="259"/>
      <c r="J76" s="259"/>
      <c r="K76" s="259"/>
      <c r="L76" s="259"/>
      <c r="M76" s="259"/>
      <c r="N76" s="259"/>
      <c r="O76" s="259"/>
      <c r="P76" s="259"/>
      <c r="Q76" s="259"/>
      <c r="R76" s="259"/>
      <c r="S76" s="259"/>
      <c r="T76" s="259"/>
      <c r="U76" s="259"/>
      <c r="V76" s="259"/>
      <c r="W76" s="260"/>
    </row>
    <row r="77" spans="1:23" x14ac:dyDescent="0.2">
      <c r="A77" s="261"/>
      <c r="B77" s="262"/>
      <c r="C77" s="262"/>
      <c r="D77" s="262"/>
      <c r="E77" s="262"/>
      <c r="F77" s="262"/>
      <c r="G77" s="262"/>
      <c r="H77" s="262"/>
      <c r="I77" s="262"/>
      <c r="J77" s="262"/>
      <c r="K77" s="262"/>
      <c r="L77" s="262"/>
      <c r="M77" s="262"/>
      <c r="N77" s="262"/>
      <c r="O77" s="262"/>
      <c r="P77" s="262"/>
      <c r="Q77" s="262"/>
      <c r="R77" s="262"/>
      <c r="S77" s="262"/>
      <c r="T77" s="262"/>
      <c r="U77" s="262"/>
      <c r="V77" s="262"/>
      <c r="W77" s="263"/>
    </row>
    <row r="78" spans="1:23" x14ac:dyDescent="0.2">
      <c r="A78" s="2"/>
      <c r="B78" s="2"/>
      <c r="C78" s="2"/>
      <c r="D78" s="2"/>
      <c r="E78" s="2"/>
      <c r="F78" s="2"/>
      <c r="G78" s="2"/>
      <c r="H78" s="2"/>
      <c r="I78" s="2"/>
      <c r="J78" s="2"/>
      <c r="K78" s="2"/>
      <c r="L78" s="2"/>
      <c r="M78" s="2"/>
      <c r="N78" s="2"/>
      <c r="O78" s="2"/>
      <c r="P78" s="2"/>
      <c r="Q78" s="2"/>
      <c r="R78" s="2"/>
      <c r="S78" s="2"/>
      <c r="T78" s="2"/>
      <c r="U78" s="2"/>
      <c r="V78" s="2"/>
      <c r="W78" s="2"/>
    </row>
    <row r="79" spans="1:23" x14ac:dyDescent="0.2">
      <c r="A79" s="2"/>
      <c r="B79" s="2"/>
      <c r="C79" s="2"/>
      <c r="D79" s="2"/>
      <c r="E79" s="2"/>
      <c r="F79" s="2"/>
      <c r="G79" s="2"/>
      <c r="H79" s="2"/>
      <c r="I79" s="2"/>
      <c r="J79" s="2"/>
      <c r="K79" s="2"/>
      <c r="L79" s="2"/>
      <c r="M79" s="2"/>
      <c r="N79" s="2"/>
      <c r="O79" s="2"/>
      <c r="P79" s="2"/>
      <c r="Q79" s="2"/>
      <c r="R79" s="2"/>
      <c r="S79" s="2"/>
      <c r="T79" s="2"/>
      <c r="U79" s="2"/>
      <c r="V79" s="2"/>
      <c r="W79" s="2"/>
    </row>
    <row r="80" spans="1:23" x14ac:dyDescent="0.2">
      <c r="A80" s="2"/>
      <c r="B80" s="2"/>
      <c r="C80" s="2"/>
      <c r="D80" s="2"/>
      <c r="E80" s="2"/>
      <c r="F80" s="2"/>
      <c r="G80" s="2"/>
      <c r="H80" s="2"/>
      <c r="I80" s="2"/>
      <c r="J80" s="2"/>
      <c r="K80" s="2"/>
      <c r="L80" s="2"/>
      <c r="M80" s="2"/>
      <c r="N80" s="2"/>
      <c r="O80" s="2"/>
      <c r="P80" s="2"/>
      <c r="Q80" s="2"/>
      <c r="R80" s="2"/>
      <c r="S80" s="2"/>
      <c r="T80" s="2"/>
      <c r="U80" s="2"/>
      <c r="V80" s="2"/>
      <c r="W80" s="2"/>
    </row>
    <row r="81" spans="1:23" x14ac:dyDescent="0.2">
      <c r="A81" s="2"/>
      <c r="B81" s="2"/>
      <c r="C81" s="2"/>
      <c r="D81" s="2"/>
      <c r="E81" s="2"/>
      <c r="F81" s="2"/>
      <c r="G81" s="2"/>
      <c r="H81" s="2"/>
      <c r="I81" s="2"/>
      <c r="J81" s="2"/>
      <c r="K81" s="2"/>
      <c r="L81" s="2"/>
      <c r="M81" s="2"/>
      <c r="N81" s="2"/>
      <c r="O81" s="2"/>
      <c r="P81" s="2"/>
      <c r="Q81" s="2"/>
      <c r="R81" s="2"/>
      <c r="S81" s="2"/>
      <c r="T81" s="2"/>
      <c r="U81" s="2"/>
      <c r="V81" s="2"/>
      <c r="W81" s="2"/>
    </row>
    <row r="82" spans="1:23" x14ac:dyDescent="0.2">
      <c r="A82" s="2"/>
      <c r="B82" s="2"/>
      <c r="C82" s="2"/>
      <c r="D82" s="2"/>
      <c r="E82" s="2"/>
      <c r="F82" s="2"/>
      <c r="G82" s="2"/>
      <c r="H82" s="2"/>
      <c r="I82" s="2"/>
      <c r="J82" s="2"/>
      <c r="K82" s="2"/>
      <c r="L82" s="2"/>
      <c r="M82" s="2"/>
      <c r="N82" s="2"/>
      <c r="O82" s="2"/>
      <c r="P82" s="2"/>
      <c r="Q82" s="2"/>
      <c r="R82" s="2"/>
      <c r="S82" s="2"/>
      <c r="T82" s="2"/>
      <c r="U82" s="2"/>
      <c r="V82" s="2"/>
      <c r="W82" s="2"/>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sheetData>
  <sheetProtection sheet="1" objects="1" scenarios="1" formatCells="0" formatColumns="0" formatRows="0"/>
  <mergeCells count="174">
    <mergeCell ref="A60:W77"/>
    <mergeCell ref="A44:W44"/>
    <mergeCell ref="A45:C45"/>
    <mergeCell ref="D45:W45"/>
    <mergeCell ref="A47:P48"/>
    <mergeCell ref="R47:S47"/>
    <mergeCell ref="T47:U47"/>
    <mergeCell ref="V47:W47"/>
    <mergeCell ref="R48:S48"/>
    <mergeCell ref="T48:U48"/>
    <mergeCell ref="V48:W48"/>
    <mergeCell ref="A39:W39"/>
    <mergeCell ref="A40:C40"/>
    <mergeCell ref="D40:W40"/>
    <mergeCell ref="A41:A43"/>
    <mergeCell ref="B41:H43"/>
    <mergeCell ref="I41:J41"/>
    <mergeCell ref="K41:L41"/>
    <mergeCell ref="M41:N41"/>
    <mergeCell ref="O41:P41"/>
    <mergeCell ref="Q41:Q43"/>
    <mergeCell ref="R41:W43"/>
    <mergeCell ref="I42:J42"/>
    <mergeCell ref="K42:L42"/>
    <mergeCell ref="M42:N42"/>
    <mergeCell ref="O42:P42"/>
    <mergeCell ref="I43:J43"/>
    <mergeCell ref="K43:L43"/>
    <mergeCell ref="M43:N43"/>
    <mergeCell ref="O43:P43"/>
    <mergeCell ref="A34:W34"/>
    <mergeCell ref="A35:C35"/>
    <mergeCell ref="D35:W35"/>
    <mergeCell ref="A36:A38"/>
    <mergeCell ref="B36:H38"/>
    <mergeCell ref="I36:J36"/>
    <mergeCell ref="K36:L36"/>
    <mergeCell ref="M36:N36"/>
    <mergeCell ref="O36:P36"/>
    <mergeCell ref="Q36:Q38"/>
    <mergeCell ref="R36:W38"/>
    <mergeCell ref="I37:J37"/>
    <mergeCell ref="K37:L37"/>
    <mergeCell ref="M37:N37"/>
    <mergeCell ref="O37:P37"/>
    <mergeCell ref="I38:J38"/>
    <mergeCell ref="K38:L38"/>
    <mergeCell ref="M38:N38"/>
    <mergeCell ref="O38:P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A9:W9"/>
    <mergeCell ref="A10:C10"/>
    <mergeCell ref="D10:W10"/>
    <mergeCell ref="A11:A13"/>
    <mergeCell ref="B11:H13"/>
    <mergeCell ref="I11:J11"/>
    <mergeCell ref="K11:L11"/>
    <mergeCell ref="M11:N11"/>
    <mergeCell ref="O11:P11"/>
    <mergeCell ref="Q11:Q13"/>
    <mergeCell ref="R11:W13"/>
    <mergeCell ref="I12:J12"/>
    <mergeCell ref="K12:L12"/>
    <mergeCell ref="M12:N12"/>
    <mergeCell ref="O12:P12"/>
    <mergeCell ref="I13:J13"/>
    <mergeCell ref="K13:L13"/>
    <mergeCell ref="M13:N13"/>
    <mergeCell ref="O13:P13"/>
    <mergeCell ref="Y5:AB5"/>
    <mergeCell ref="A6:A8"/>
    <mergeCell ref="B6:H8"/>
    <mergeCell ref="I6:J6"/>
    <mergeCell ref="K6:L6"/>
    <mergeCell ref="M6:N6"/>
    <mergeCell ref="O6:P6"/>
    <mergeCell ref="Q6:Q8"/>
    <mergeCell ref="R6:W8"/>
    <mergeCell ref="I7:J7"/>
    <mergeCell ref="K7:L7"/>
    <mergeCell ref="M7:N7"/>
    <mergeCell ref="O7:P7"/>
    <mergeCell ref="I8:J8"/>
    <mergeCell ref="K8:L8"/>
    <mergeCell ref="M8:N8"/>
    <mergeCell ref="O8:P8"/>
    <mergeCell ref="A1:W1"/>
    <mergeCell ref="A4:A5"/>
    <mergeCell ref="B4:H5"/>
    <mergeCell ref="I4:J4"/>
    <mergeCell ref="K4:L4"/>
    <mergeCell ref="M4:N4"/>
    <mergeCell ref="O4:P4"/>
    <mergeCell ref="Q4:Q5"/>
    <mergeCell ref="R4:W5"/>
    <mergeCell ref="I5:J5"/>
    <mergeCell ref="K5:L5"/>
    <mergeCell ref="M5:N5"/>
    <mergeCell ref="O5:P5"/>
  </mergeCells>
  <printOptions gridLines="1"/>
  <pageMargins left="0.7" right="0.7" top="0.75" bottom="0.75" header="0.3" footer="0.3"/>
  <pageSetup paperSize="9" orientation="landscape" horizontalDpi="0" verticalDpi="0"/>
  <rowBreaks count="2" manualBreakCount="2">
    <brk id="35" max="16383" man="1"/>
    <brk id="57" max="16383" man="1"/>
  </row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59E7F-458B-754F-8850-69366E9EC0F3}">
  <sheetPr codeName="Foglio4"/>
  <dimension ref="A1:AI800"/>
  <sheetViews>
    <sheetView topLeftCell="A31" zoomScale="120" zoomScaleNormal="120" workbookViewId="0">
      <selection activeCell="AF16" sqref="AF16"/>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customWidth="1"/>
    <col min="31" max="31" width="0" style="1" hidden="1" customWidth="1"/>
    <col min="32" max="16384" width="10.83203125" style="1"/>
  </cols>
  <sheetData>
    <row r="1" spans="1:35" ht="20" thickBot="1" x14ac:dyDescent="0.3">
      <c r="A1" s="187" t="s">
        <v>141</v>
      </c>
      <c r="B1" s="188"/>
      <c r="C1" s="188"/>
      <c r="D1" s="188"/>
      <c r="E1" s="188"/>
      <c r="F1" s="188"/>
      <c r="G1" s="188"/>
      <c r="H1" s="188"/>
      <c r="I1" s="188"/>
      <c r="J1" s="188"/>
      <c r="K1" s="188"/>
      <c r="L1" s="188"/>
      <c r="M1" s="188"/>
      <c r="N1" s="188"/>
      <c r="O1" s="188"/>
      <c r="P1" s="188"/>
      <c r="Q1" s="188"/>
      <c r="R1" s="188"/>
      <c r="S1" s="188"/>
      <c r="T1" s="188"/>
      <c r="U1" s="188"/>
      <c r="V1" s="188"/>
      <c r="W1" s="189"/>
    </row>
    <row r="2" spans="1:35" x14ac:dyDescent="0.2">
      <c r="A2" s="2"/>
      <c r="B2" s="2"/>
      <c r="C2" s="2"/>
      <c r="D2" s="2"/>
      <c r="E2" s="2"/>
      <c r="F2" s="2"/>
      <c r="G2" s="2"/>
      <c r="H2" s="2"/>
      <c r="I2" s="2"/>
      <c r="J2" s="2"/>
      <c r="K2" s="2"/>
      <c r="L2" s="2"/>
      <c r="M2" s="2"/>
      <c r="N2" s="2"/>
      <c r="O2" s="2"/>
      <c r="P2" s="2"/>
      <c r="Q2" s="2"/>
      <c r="R2" s="2"/>
      <c r="S2" s="2"/>
      <c r="T2" s="2"/>
      <c r="U2" s="2"/>
      <c r="V2" s="2"/>
      <c r="W2" s="2"/>
    </row>
    <row r="3" spans="1:35" x14ac:dyDescent="0.2">
      <c r="A3" s="2"/>
      <c r="B3" s="2"/>
      <c r="C3" s="2"/>
      <c r="D3" s="2"/>
      <c r="E3" s="2"/>
      <c r="F3" s="2"/>
      <c r="G3" s="2"/>
      <c r="H3" s="2"/>
      <c r="I3" s="2"/>
      <c r="J3" s="2"/>
      <c r="K3" s="2"/>
      <c r="L3" s="2"/>
      <c r="M3" s="2"/>
      <c r="N3" s="2"/>
      <c r="O3" s="2"/>
      <c r="P3" s="2"/>
      <c r="Q3" s="2"/>
      <c r="R3" s="2"/>
      <c r="S3" s="2"/>
      <c r="T3" s="2"/>
      <c r="U3" s="2"/>
      <c r="V3" s="2"/>
      <c r="W3" s="2"/>
    </row>
    <row r="4" spans="1:35"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G4" s="13"/>
      <c r="AH4" s="13"/>
      <c r="AI4"/>
    </row>
    <row r="5" spans="1:35"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G5" s="13"/>
      <c r="AH5" s="13"/>
      <c r="AI5"/>
    </row>
    <row r="6" spans="1:35" ht="56" customHeight="1" x14ac:dyDescent="0.2">
      <c r="A6" s="150">
        <v>1</v>
      </c>
      <c r="B6" s="148" t="s">
        <v>584</v>
      </c>
      <c r="C6" s="148"/>
      <c r="D6" s="148"/>
      <c r="E6" s="148"/>
      <c r="F6" s="148"/>
      <c r="G6" s="148"/>
      <c r="H6" s="148"/>
      <c r="I6" s="211" t="s">
        <v>142</v>
      </c>
      <c r="J6" s="211"/>
      <c r="K6" s="222" t="s">
        <v>143</v>
      </c>
      <c r="L6" s="222"/>
      <c r="M6" s="223" t="s">
        <v>144</v>
      </c>
      <c r="N6" s="223"/>
      <c r="O6" s="224" t="s">
        <v>145</v>
      </c>
      <c r="P6" s="224"/>
      <c r="Q6" s="241">
        <f>AC8</f>
        <v>0</v>
      </c>
      <c r="R6" s="242"/>
      <c r="S6" s="242"/>
      <c r="T6" s="242"/>
      <c r="U6" s="242"/>
      <c r="V6" s="242"/>
      <c r="W6" s="243"/>
      <c r="AE6" s="1">
        <f>Q6</f>
        <v>0</v>
      </c>
      <c r="AG6" s="13"/>
      <c r="AH6" s="13"/>
      <c r="AI6"/>
    </row>
    <row r="7" spans="1:35" ht="16" x14ac:dyDescent="0.2">
      <c r="A7" s="151"/>
      <c r="B7" s="149"/>
      <c r="C7" s="149"/>
      <c r="D7" s="149"/>
      <c r="E7" s="149"/>
      <c r="F7" s="149"/>
      <c r="G7" s="149"/>
      <c r="H7" s="149"/>
      <c r="I7" s="253" t="s">
        <v>23</v>
      </c>
      <c r="J7" s="253"/>
      <c r="K7" s="254" t="s">
        <v>27</v>
      </c>
      <c r="L7" s="254"/>
      <c r="M7" s="220" t="s">
        <v>28</v>
      </c>
      <c r="N7" s="220"/>
      <c r="O7" s="221" t="s">
        <v>25</v>
      </c>
      <c r="P7" s="221"/>
      <c r="Q7" s="180"/>
      <c r="R7" s="244"/>
      <c r="S7" s="244"/>
      <c r="T7" s="244"/>
      <c r="U7" s="244"/>
      <c r="V7" s="244"/>
      <c r="W7" s="245"/>
      <c r="AC7" s="9" t="s">
        <v>85</v>
      </c>
      <c r="AG7" s="13"/>
      <c r="AH7" s="13"/>
      <c r="AI7"/>
    </row>
    <row r="8" spans="1:35"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2, 0)</f>
        <v>0</v>
      </c>
      <c r="AA8" s="6">
        <f>IF(M8="X", 4, 0)</f>
        <v>0</v>
      </c>
      <c r="AB8" s="6">
        <f>IF(O8="X", 6, 0)</f>
        <v>0</v>
      </c>
      <c r="AC8" s="5">
        <f>SUM(Y8:AB8)</f>
        <v>0</v>
      </c>
      <c r="AG8" s="13"/>
      <c r="AH8" s="13"/>
      <c r="AI8"/>
    </row>
    <row r="9" spans="1:35" ht="39" customHeight="1" x14ac:dyDescent="0.2">
      <c r="A9" s="233" t="s">
        <v>146</v>
      </c>
      <c r="B9" s="234"/>
      <c r="C9" s="234"/>
      <c r="D9" s="234"/>
      <c r="E9" s="234"/>
      <c r="F9" s="234"/>
      <c r="G9" s="234"/>
      <c r="H9" s="234"/>
      <c r="I9" s="234"/>
      <c r="J9" s="234"/>
      <c r="K9" s="234"/>
      <c r="L9" s="234"/>
      <c r="M9" s="234"/>
      <c r="N9" s="234"/>
      <c r="O9" s="234"/>
      <c r="P9" s="234"/>
      <c r="Q9" s="234"/>
      <c r="R9" s="234"/>
      <c r="S9" s="234"/>
      <c r="T9" s="234"/>
      <c r="U9" s="234"/>
      <c r="V9" s="234"/>
      <c r="W9" s="235"/>
      <c r="AG9" s="13"/>
      <c r="AH9" s="13"/>
      <c r="AI9"/>
    </row>
    <row r="10" spans="1:35" ht="26" customHeight="1" thickBot="1" x14ac:dyDescent="0.25">
      <c r="A10" s="236" t="s">
        <v>83</v>
      </c>
      <c r="B10" s="237"/>
      <c r="C10" s="237"/>
      <c r="D10" s="238" t="s">
        <v>448</v>
      </c>
      <c r="E10" s="238"/>
      <c r="F10" s="238"/>
      <c r="G10" s="238"/>
      <c r="H10" s="238"/>
      <c r="I10" s="238"/>
      <c r="J10" s="238"/>
      <c r="K10" s="238"/>
      <c r="L10" s="238"/>
      <c r="M10" s="238"/>
      <c r="N10" s="238"/>
      <c r="O10" s="238"/>
      <c r="P10" s="238"/>
      <c r="Q10" s="238"/>
      <c r="R10" s="238"/>
      <c r="S10" s="238"/>
      <c r="T10" s="238"/>
      <c r="U10" s="238"/>
      <c r="V10" s="238"/>
      <c r="W10" s="239"/>
      <c r="AG10" s="13"/>
      <c r="AH10" s="13"/>
      <c r="AI10"/>
    </row>
    <row r="11" spans="1:35" ht="67" customHeight="1" x14ac:dyDescent="0.2">
      <c r="A11" s="150">
        <v>2</v>
      </c>
      <c r="B11" s="148" t="s">
        <v>585</v>
      </c>
      <c r="C11" s="148"/>
      <c r="D11" s="148"/>
      <c r="E11" s="148"/>
      <c r="F11" s="148"/>
      <c r="G11" s="148"/>
      <c r="H11" s="148"/>
      <c r="I11" s="211" t="s">
        <v>586</v>
      </c>
      <c r="J11" s="211"/>
      <c r="K11" s="222" t="s">
        <v>587</v>
      </c>
      <c r="L11" s="222"/>
      <c r="M11" s="223" t="s">
        <v>588</v>
      </c>
      <c r="N11" s="223"/>
      <c r="O11" s="224" t="s">
        <v>145</v>
      </c>
      <c r="P11" s="224"/>
      <c r="Q11" s="241">
        <f>AC13</f>
        <v>0</v>
      </c>
      <c r="R11" s="242"/>
      <c r="S11" s="242"/>
      <c r="T11" s="242"/>
      <c r="U11" s="242"/>
      <c r="V11" s="242"/>
      <c r="W11" s="243"/>
      <c r="AE11" s="1">
        <f>Q11</f>
        <v>0</v>
      </c>
      <c r="AG11" s="13"/>
      <c r="AH11" s="13"/>
      <c r="AI11"/>
    </row>
    <row r="12" spans="1:35" ht="16" x14ac:dyDescent="0.2">
      <c r="A12" s="151"/>
      <c r="B12" s="149"/>
      <c r="C12" s="149"/>
      <c r="D12" s="149"/>
      <c r="E12" s="149"/>
      <c r="F12" s="149"/>
      <c r="G12" s="149"/>
      <c r="H12" s="149"/>
      <c r="I12" s="253" t="s">
        <v>23</v>
      </c>
      <c r="J12" s="253"/>
      <c r="K12" s="254" t="s">
        <v>82</v>
      </c>
      <c r="L12" s="254"/>
      <c r="M12" s="220" t="s">
        <v>27</v>
      </c>
      <c r="N12" s="220"/>
      <c r="O12" s="221" t="s">
        <v>24</v>
      </c>
      <c r="P12" s="221"/>
      <c r="Q12" s="180"/>
      <c r="R12" s="244"/>
      <c r="S12" s="244"/>
      <c r="T12" s="244"/>
      <c r="U12" s="244"/>
      <c r="V12" s="244"/>
      <c r="W12" s="245"/>
      <c r="AC12" s="9" t="s">
        <v>85</v>
      </c>
      <c r="AG12" s="13"/>
      <c r="AH12" s="13"/>
      <c r="AI12"/>
    </row>
    <row r="13" spans="1:35"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1, 0)</f>
        <v>0</v>
      </c>
      <c r="AA13" s="6">
        <f>IF(M13="X", 2, 0)</f>
        <v>0</v>
      </c>
      <c r="AB13" s="6">
        <f>IF(O13="X", 3, 0)</f>
        <v>0</v>
      </c>
      <c r="AC13" s="5">
        <f>SUM(Y13:AB13)</f>
        <v>0</v>
      </c>
      <c r="AG13" s="13"/>
      <c r="AH13" s="13"/>
      <c r="AI13"/>
    </row>
    <row r="14" spans="1:35" ht="29" customHeight="1" x14ac:dyDescent="0.2">
      <c r="A14" s="233" t="s">
        <v>589</v>
      </c>
      <c r="B14" s="234"/>
      <c r="C14" s="234"/>
      <c r="D14" s="234"/>
      <c r="E14" s="234"/>
      <c r="F14" s="234"/>
      <c r="G14" s="234"/>
      <c r="H14" s="234"/>
      <c r="I14" s="234"/>
      <c r="J14" s="234"/>
      <c r="K14" s="234"/>
      <c r="L14" s="234"/>
      <c r="M14" s="234"/>
      <c r="N14" s="234"/>
      <c r="O14" s="234"/>
      <c r="P14" s="234"/>
      <c r="Q14" s="234"/>
      <c r="R14" s="234"/>
      <c r="S14" s="234"/>
      <c r="T14" s="234"/>
      <c r="U14" s="234"/>
      <c r="V14" s="234"/>
      <c r="W14" s="235"/>
      <c r="AG14" s="13"/>
      <c r="AH14" s="13"/>
      <c r="AI14"/>
    </row>
    <row r="15" spans="1:35" ht="25" customHeight="1" thickBot="1" x14ac:dyDescent="0.25">
      <c r="A15" s="236" t="s">
        <v>83</v>
      </c>
      <c r="B15" s="237"/>
      <c r="C15" s="237"/>
      <c r="D15" s="238" t="s">
        <v>449</v>
      </c>
      <c r="E15" s="238"/>
      <c r="F15" s="238"/>
      <c r="G15" s="238"/>
      <c r="H15" s="238"/>
      <c r="I15" s="238"/>
      <c r="J15" s="238"/>
      <c r="K15" s="238"/>
      <c r="L15" s="238"/>
      <c r="M15" s="238"/>
      <c r="N15" s="238"/>
      <c r="O15" s="238"/>
      <c r="P15" s="238"/>
      <c r="Q15" s="238"/>
      <c r="R15" s="238"/>
      <c r="S15" s="238"/>
      <c r="T15" s="238"/>
      <c r="U15" s="238"/>
      <c r="V15" s="238"/>
      <c r="W15" s="239"/>
      <c r="AG15" s="13"/>
      <c r="AH15" s="13"/>
      <c r="AI15"/>
    </row>
    <row r="16" spans="1:35" ht="53" customHeight="1" x14ac:dyDescent="0.2">
      <c r="A16" s="150">
        <v>3</v>
      </c>
      <c r="B16" s="148" t="s">
        <v>149</v>
      </c>
      <c r="C16" s="148"/>
      <c r="D16" s="148"/>
      <c r="E16" s="148"/>
      <c r="F16" s="148"/>
      <c r="G16" s="148"/>
      <c r="H16" s="148"/>
      <c r="I16" s="211" t="s">
        <v>185</v>
      </c>
      <c r="J16" s="211"/>
      <c r="K16" s="222" t="s">
        <v>150</v>
      </c>
      <c r="L16" s="222"/>
      <c r="M16" s="223" t="s">
        <v>186</v>
      </c>
      <c r="N16" s="223"/>
      <c r="O16" s="224" t="s">
        <v>72</v>
      </c>
      <c r="P16" s="224"/>
      <c r="Q16" s="241">
        <f>AC18</f>
        <v>0</v>
      </c>
      <c r="R16" s="242"/>
      <c r="S16" s="242"/>
      <c r="T16" s="242"/>
      <c r="U16" s="242"/>
      <c r="V16" s="242"/>
      <c r="W16" s="243"/>
      <c r="AE16" s="1">
        <f>Q16</f>
        <v>0</v>
      </c>
      <c r="AG16" s="13"/>
      <c r="AH16" s="13"/>
      <c r="AI16"/>
    </row>
    <row r="17" spans="1:35" ht="16" x14ac:dyDescent="0.2">
      <c r="A17" s="151"/>
      <c r="B17" s="149"/>
      <c r="C17" s="149"/>
      <c r="D17" s="149"/>
      <c r="E17" s="149"/>
      <c r="F17" s="149"/>
      <c r="G17" s="149"/>
      <c r="H17" s="149"/>
      <c r="I17" s="253" t="s">
        <v>23</v>
      </c>
      <c r="J17" s="253"/>
      <c r="K17" s="254" t="s">
        <v>27</v>
      </c>
      <c r="L17" s="254"/>
      <c r="M17" s="220" t="s">
        <v>28</v>
      </c>
      <c r="N17" s="220"/>
      <c r="O17" s="221" t="s">
        <v>25</v>
      </c>
      <c r="P17" s="221"/>
      <c r="Q17" s="180"/>
      <c r="R17" s="244"/>
      <c r="S17" s="244"/>
      <c r="T17" s="244"/>
      <c r="U17" s="244"/>
      <c r="V17" s="244"/>
      <c r="W17" s="245"/>
      <c r="AC17" s="9" t="s">
        <v>85</v>
      </c>
      <c r="AG17" s="13"/>
      <c r="AH17" s="13"/>
      <c r="AI17"/>
    </row>
    <row r="18" spans="1:35"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2, 0)</f>
        <v>0</v>
      </c>
      <c r="AA18" s="6">
        <f>IF(M18="X", 4, 0)</f>
        <v>0</v>
      </c>
      <c r="AB18" s="6">
        <f>IF(O18="X", 6, 0)</f>
        <v>0</v>
      </c>
      <c r="AC18" s="5">
        <f>SUM(Y18:AB18)</f>
        <v>0</v>
      </c>
      <c r="AG18" s="13"/>
      <c r="AH18" s="13"/>
      <c r="AI18"/>
    </row>
    <row r="19" spans="1:35" ht="42" customHeight="1" x14ac:dyDescent="0.2">
      <c r="A19" s="233" t="s">
        <v>151</v>
      </c>
      <c r="B19" s="234"/>
      <c r="C19" s="234"/>
      <c r="D19" s="234"/>
      <c r="E19" s="234"/>
      <c r="F19" s="234"/>
      <c r="G19" s="234"/>
      <c r="H19" s="234"/>
      <c r="I19" s="234"/>
      <c r="J19" s="234"/>
      <c r="K19" s="234"/>
      <c r="L19" s="234"/>
      <c r="M19" s="234"/>
      <c r="N19" s="234"/>
      <c r="O19" s="234"/>
      <c r="P19" s="234"/>
      <c r="Q19" s="234"/>
      <c r="R19" s="234"/>
      <c r="S19" s="234"/>
      <c r="T19" s="234"/>
      <c r="U19" s="234"/>
      <c r="V19" s="234"/>
      <c r="W19" s="235"/>
      <c r="AG19" s="13"/>
      <c r="AH19" s="13"/>
      <c r="AI19"/>
    </row>
    <row r="20" spans="1:35" ht="17" customHeight="1" thickBot="1" x14ac:dyDescent="0.25">
      <c r="A20" s="236" t="s">
        <v>83</v>
      </c>
      <c r="B20" s="237"/>
      <c r="C20" s="237"/>
      <c r="D20" s="238" t="s">
        <v>184</v>
      </c>
      <c r="E20" s="238"/>
      <c r="F20" s="238"/>
      <c r="G20" s="238"/>
      <c r="H20" s="238"/>
      <c r="I20" s="238"/>
      <c r="J20" s="238"/>
      <c r="K20" s="238"/>
      <c r="L20" s="238"/>
      <c r="M20" s="238"/>
      <c r="N20" s="238"/>
      <c r="O20" s="238"/>
      <c r="P20" s="238"/>
      <c r="Q20" s="238"/>
      <c r="R20" s="238"/>
      <c r="S20" s="238"/>
      <c r="T20" s="238"/>
      <c r="U20" s="238"/>
      <c r="V20" s="238"/>
      <c r="W20" s="239"/>
      <c r="AG20" s="13"/>
      <c r="AH20" s="13"/>
      <c r="AI20"/>
    </row>
    <row r="21" spans="1:35" ht="57" customHeight="1" x14ac:dyDescent="0.2">
      <c r="A21" s="150">
        <v>4</v>
      </c>
      <c r="B21" s="148" t="s">
        <v>152</v>
      </c>
      <c r="C21" s="148"/>
      <c r="D21" s="148"/>
      <c r="E21" s="148"/>
      <c r="F21" s="148"/>
      <c r="G21" s="148"/>
      <c r="H21" s="148"/>
      <c r="I21" s="211" t="s">
        <v>153</v>
      </c>
      <c r="J21" s="211"/>
      <c r="K21" s="222" t="s">
        <v>154</v>
      </c>
      <c r="L21" s="222"/>
      <c r="M21" s="223" t="s">
        <v>155</v>
      </c>
      <c r="N21" s="223"/>
      <c r="O21" s="224" t="s">
        <v>187</v>
      </c>
      <c r="P21" s="224"/>
      <c r="Q21" s="241">
        <f>AC23</f>
        <v>0</v>
      </c>
      <c r="R21" s="242"/>
      <c r="S21" s="242"/>
      <c r="T21" s="242"/>
      <c r="U21" s="242"/>
      <c r="V21" s="242"/>
      <c r="W21" s="243"/>
      <c r="AE21" s="1">
        <f>Q21</f>
        <v>0</v>
      </c>
      <c r="AG21" s="13"/>
      <c r="AH21" s="13"/>
      <c r="AI21"/>
    </row>
    <row r="22" spans="1:35" ht="16" x14ac:dyDescent="0.2">
      <c r="A22" s="151"/>
      <c r="B22" s="149"/>
      <c r="C22" s="149"/>
      <c r="D22" s="149"/>
      <c r="E22" s="149"/>
      <c r="F22" s="149"/>
      <c r="G22" s="149"/>
      <c r="H22" s="149"/>
      <c r="I22" s="253" t="s">
        <v>23</v>
      </c>
      <c r="J22" s="253"/>
      <c r="K22" s="254" t="s">
        <v>27</v>
      </c>
      <c r="L22" s="254"/>
      <c r="M22" s="220" t="s">
        <v>28</v>
      </c>
      <c r="N22" s="220"/>
      <c r="O22" s="221" t="s">
        <v>25</v>
      </c>
      <c r="P22" s="221"/>
      <c r="Q22" s="180"/>
      <c r="R22" s="244"/>
      <c r="S22" s="244"/>
      <c r="T22" s="244"/>
      <c r="U22" s="244"/>
      <c r="V22" s="244"/>
      <c r="W22" s="245"/>
      <c r="AC22" s="9" t="s">
        <v>85</v>
      </c>
      <c r="AG22" s="13"/>
      <c r="AH22" s="13"/>
      <c r="AI22"/>
    </row>
    <row r="23" spans="1:35"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2, 0)</f>
        <v>0</v>
      </c>
      <c r="AA23" s="6">
        <f>IF(M23="X", 4, 0)</f>
        <v>0</v>
      </c>
      <c r="AB23" s="6">
        <f>IF(O23="X", 6, 0)</f>
        <v>0</v>
      </c>
      <c r="AC23" s="5">
        <f>SUM(Y23:AB23)</f>
        <v>0</v>
      </c>
      <c r="AG23" s="13"/>
      <c r="AH23" s="13"/>
      <c r="AI23"/>
    </row>
    <row r="24" spans="1:35" ht="31" customHeight="1" x14ac:dyDescent="0.2">
      <c r="A24" s="233" t="s">
        <v>156</v>
      </c>
      <c r="B24" s="234"/>
      <c r="C24" s="234"/>
      <c r="D24" s="234"/>
      <c r="E24" s="234"/>
      <c r="F24" s="234"/>
      <c r="G24" s="234"/>
      <c r="H24" s="234"/>
      <c r="I24" s="234"/>
      <c r="J24" s="234"/>
      <c r="K24" s="234"/>
      <c r="L24" s="234"/>
      <c r="M24" s="234"/>
      <c r="N24" s="234"/>
      <c r="O24" s="234"/>
      <c r="P24" s="234"/>
      <c r="Q24" s="234"/>
      <c r="R24" s="234"/>
      <c r="S24" s="234"/>
      <c r="T24" s="234"/>
      <c r="U24" s="234"/>
      <c r="V24" s="234"/>
      <c r="W24" s="235"/>
    </row>
    <row r="25" spans="1:35" ht="31" customHeight="1" thickBot="1" x14ac:dyDescent="0.25">
      <c r="A25" s="236" t="s">
        <v>83</v>
      </c>
      <c r="B25" s="237"/>
      <c r="C25" s="237"/>
      <c r="D25" s="238" t="s">
        <v>188</v>
      </c>
      <c r="E25" s="238"/>
      <c r="F25" s="238"/>
      <c r="G25" s="238"/>
      <c r="H25" s="238"/>
      <c r="I25" s="238"/>
      <c r="J25" s="238"/>
      <c r="K25" s="238"/>
      <c r="L25" s="238"/>
      <c r="M25" s="238"/>
      <c r="N25" s="238"/>
      <c r="O25" s="238"/>
      <c r="P25" s="238"/>
      <c r="Q25" s="238"/>
      <c r="R25" s="238"/>
      <c r="S25" s="238"/>
      <c r="T25" s="238"/>
      <c r="U25" s="238"/>
      <c r="V25" s="238"/>
      <c r="W25" s="239"/>
    </row>
    <row r="26" spans="1:35" ht="54" customHeight="1" x14ac:dyDescent="0.2">
      <c r="A26" s="150">
        <v>5</v>
      </c>
      <c r="B26" s="148" t="s">
        <v>590</v>
      </c>
      <c r="C26" s="148"/>
      <c r="D26" s="148"/>
      <c r="E26" s="148"/>
      <c r="F26" s="148"/>
      <c r="G26" s="148"/>
      <c r="H26" s="148"/>
      <c r="I26" s="211" t="s">
        <v>591</v>
      </c>
      <c r="J26" s="211"/>
      <c r="K26" s="222" t="s">
        <v>592</v>
      </c>
      <c r="L26" s="222"/>
      <c r="M26" s="223" t="s">
        <v>593</v>
      </c>
      <c r="N26" s="223"/>
      <c r="O26" s="224" t="s">
        <v>594</v>
      </c>
      <c r="P26" s="224"/>
      <c r="Q26" s="241">
        <f>AC28</f>
        <v>0</v>
      </c>
      <c r="R26" s="242"/>
      <c r="S26" s="242"/>
      <c r="T26" s="242"/>
      <c r="U26" s="242"/>
      <c r="V26" s="242"/>
      <c r="W26" s="243"/>
      <c r="AE26" s="1">
        <f>Q26</f>
        <v>0</v>
      </c>
    </row>
    <row r="27" spans="1:35" x14ac:dyDescent="0.2">
      <c r="A27" s="151"/>
      <c r="B27" s="149"/>
      <c r="C27" s="149"/>
      <c r="D27" s="149"/>
      <c r="E27" s="149"/>
      <c r="F27" s="149"/>
      <c r="G27" s="149"/>
      <c r="H27" s="149"/>
      <c r="I27" s="253" t="s">
        <v>23</v>
      </c>
      <c r="J27" s="253"/>
      <c r="K27" s="254" t="s">
        <v>82</v>
      </c>
      <c r="L27" s="254"/>
      <c r="M27" s="220" t="s">
        <v>27</v>
      </c>
      <c r="N27" s="220"/>
      <c r="O27" s="221" t="s">
        <v>24</v>
      </c>
      <c r="P27" s="221"/>
      <c r="Q27" s="180"/>
      <c r="R27" s="244"/>
      <c r="S27" s="244"/>
      <c r="T27" s="244"/>
      <c r="U27" s="244"/>
      <c r="V27" s="244"/>
      <c r="W27" s="245"/>
      <c r="AC27" s="9" t="s">
        <v>85</v>
      </c>
    </row>
    <row r="28" spans="1:35"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1, 0)</f>
        <v>0</v>
      </c>
      <c r="AA28" s="6">
        <f>IF(M28="X", 2, 0)</f>
        <v>0</v>
      </c>
      <c r="AB28" s="6">
        <f>IF(O28="X", 3, 0)</f>
        <v>0</v>
      </c>
      <c r="AC28" s="5">
        <f>SUM(Y28:AB28)</f>
        <v>0</v>
      </c>
    </row>
    <row r="29" spans="1:35" ht="31" customHeight="1" x14ac:dyDescent="0.2">
      <c r="A29" s="233" t="s">
        <v>160</v>
      </c>
      <c r="B29" s="234"/>
      <c r="C29" s="234"/>
      <c r="D29" s="234"/>
      <c r="E29" s="234"/>
      <c r="F29" s="234"/>
      <c r="G29" s="234"/>
      <c r="H29" s="234"/>
      <c r="I29" s="234"/>
      <c r="J29" s="234"/>
      <c r="K29" s="234"/>
      <c r="L29" s="234"/>
      <c r="M29" s="234"/>
      <c r="N29" s="234"/>
      <c r="O29" s="234"/>
      <c r="P29" s="234"/>
      <c r="Q29" s="234"/>
      <c r="R29" s="234"/>
      <c r="S29" s="234"/>
      <c r="T29" s="234"/>
      <c r="U29" s="234"/>
      <c r="V29" s="234"/>
      <c r="W29" s="235"/>
    </row>
    <row r="30" spans="1:35" ht="34" customHeight="1" thickBot="1" x14ac:dyDescent="0.25">
      <c r="A30" s="236" t="s">
        <v>83</v>
      </c>
      <c r="B30" s="237"/>
      <c r="C30" s="237"/>
      <c r="D30" s="238" t="s">
        <v>189</v>
      </c>
      <c r="E30" s="238"/>
      <c r="F30" s="238"/>
      <c r="G30" s="238"/>
      <c r="H30" s="238"/>
      <c r="I30" s="238"/>
      <c r="J30" s="238"/>
      <c r="K30" s="238"/>
      <c r="L30" s="238"/>
      <c r="M30" s="238"/>
      <c r="N30" s="238"/>
      <c r="O30" s="238"/>
      <c r="P30" s="238"/>
      <c r="Q30" s="238"/>
      <c r="R30" s="238"/>
      <c r="S30" s="238"/>
      <c r="T30" s="238"/>
      <c r="U30" s="238"/>
      <c r="V30" s="238"/>
      <c r="W30" s="239"/>
    </row>
    <row r="31" spans="1:35" ht="61" customHeight="1" x14ac:dyDescent="0.2">
      <c r="A31" s="150">
        <v>6</v>
      </c>
      <c r="B31" s="148" t="s">
        <v>161</v>
      </c>
      <c r="C31" s="148"/>
      <c r="D31" s="148"/>
      <c r="E31" s="148"/>
      <c r="F31" s="148"/>
      <c r="G31" s="148"/>
      <c r="H31" s="148"/>
      <c r="I31" s="211" t="s">
        <v>162</v>
      </c>
      <c r="J31" s="211"/>
      <c r="K31" s="222" t="s">
        <v>106</v>
      </c>
      <c r="L31" s="222"/>
      <c r="M31" s="223" t="s">
        <v>163</v>
      </c>
      <c r="N31" s="223"/>
      <c r="O31" s="224" t="s">
        <v>164</v>
      </c>
      <c r="P31" s="224"/>
      <c r="Q31" s="241">
        <f>AC33</f>
        <v>0</v>
      </c>
      <c r="R31" s="242"/>
      <c r="S31" s="242"/>
      <c r="T31" s="242"/>
      <c r="U31" s="242"/>
      <c r="V31" s="242"/>
      <c r="W31" s="243"/>
      <c r="AE31" s="1">
        <f>Q31</f>
        <v>0</v>
      </c>
    </row>
    <row r="32" spans="1:35" x14ac:dyDescent="0.2">
      <c r="A32" s="151"/>
      <c r="B32" s="149"/>
      <c r="C32" s="149"/>
      <c r="D32" s="149"/>
      <c r="E32" s="149"/>
      <c r="F32" s="149"/>
      <c r="G32" s="149"/>
      <c r="H32" s="149"/>
      <c r="I32" s="253" t="s">
        <v>23</v>
      </c>
      <c r="J32" s="253"/>
      <c r="K32" s="254" t="s">
        <v>27</v>
      </c>
      <c r="L32" s="254"/>
      <c r="M32" s="220" t="s">
        <v>28</v>
      </c>
      <c r="N32" s="220"/>
      <c r="O32" s="221" t="s">
        <v>25</v>
      </c>
      <c r="P32" s="221"/>
      <c r="Q32" s="180"/>
      <c r="R32" s="244"/>
      <c r="S32" s="244"/>
      <c r="T32" s="244"/>
      <c r="U32" s="244"/>
      <c r="V32" s="244"/>
      <c r="W32" s="245"/>
      <c r="AC32" s="9" t="s">
        <v>85</v>
      </c>
    </row>
    <row r="33" spans="1:31"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2, 0)</f>
        <v>0</v>
      </c>
      <c r="AA33" s="6">
        <f>IF(M33="X", 4, 0)</f>
        <v>0</v>
      </c>
      <c r="AB33" s="6">
        <f>IF(O33="X", 6, 0)</f>
        <v>0</v>
      </c>
      <c r="AC33" s="5">
        <f>SUM(Y33:AB33)</f>
        <v>0</v>
      </c>
    </row>
    <row r="34" spans="1:31" ht="33" customHeight="1" x14ac:dyDescent="0.2">
      <c r="A34" s="233" t="s">
        <v>595</v>
      </c>
      <c r="B34" s="234"/>
      <c r="C34" s="234"/>
      <c r="D34" s="234"/>
      <c r="E34" s="234"/>
      <c r="F34" s="234"/>
      <c r="G34" s="234"/>
      <c r="H34" s="234"/>
      <c r="I34" s="234"/>
      <c r="J34" s="234"/>
      <c r="K34" s="234"/>
      <c r="L34" s="234"/>
      <c r="M34" s="234"/>
      <c r="N34" s="234"/>
      <c r="O34" s="234"/>
      <c r="P34" s="234"/>
      <c r="Q34" s="234"/>
      <c r="R34" s="234"/>
      <c r="S34" s="234"/>
      <c r="T34" s="234"/>
      <c r="U34" s="234"/>
      <c r="V34" s="234"/>
      <c r="W34" s="235"/>
    </row>
    <row r="35" spans="1:31" ht="15" thickBot="1" x14ac:dyDescent="0.25">
      <c r="A35" s="236" t="s">
        <v>83</v>
      </c>
      <c r="B35" s="237"/>
      <c r="C35" s="237"/>
      <c r="D35" s="238" t="s">
        <v>190</v>
      </c>
      <c r="E35" s="238"/>
      <c r="F35" s="238"/>
      <c r="G35" s="238"/>
      <c r="H35" s="238"/>
      <c r="I35" s="238"/>
      <c r="J35" s="238"/>
      <c r="K35" s="238"/>
      <c r="L35" s="238"/>
      <c r="M35" s="238"/>
      <c r="N35" s="238"/>
      <c r="O35" s="238"/>
      <c r="P35" s="238"/>
      <c r="Q35" s="238"/>
      <c r="R35" s="238"/>
      <c r="S35" s="238"/>
      <c r="T35" s="238"/>
      <c r="U35" s="238"/>
      <c r="V35" s="238"/>
      <c r="W35" s="239"/>
    </row>
    <row r="36" spans="1:31" ht="77" customHeight="1" x14ac:dyDescent="0.2">
      <c r="A36" s="150">
        <v>7</v>
      </c>
      <c r="B36" s="148" t="s">
        <v>165</v>
      </c>
      <c r="C36" s="148"/>
      <c r="D36" s="148"/>
      <c r="E36" s="148"/>
      <c r="F36" s="148"/>
      <c r="G36" s="148"/>
      <c r="H36" s="148"/>
      <c r="I36" s="211" t="s">
        <v>166</v>
      </c>
      <c r="J36" s="211"/>
      <c r="K36" s="222" t="s">
        <v>167</v>
      </c>
      <c r="L36" s="222"/>
      <c r="M36" s="223" t="s">
        <v>168</v>
      </c>
      <c r="N36" s="223"/>
      <c r="O36" s="224" t="s">
        <v>169</v>
      </c>
      <c r="P36" s="224"/>
      <c r="Q36" s="241">
        <f>AC38</f>
        <v>0</v>
      </c>
      <c r="R36" s="242"/>
      <c r="S36" s="242"/>
      <c r="T36" s="242"/>
      <c r="U36" s="242"/>
      <c r="V36" s="242"/>
      <c r="W36" s="243"/>
      <c r="AE36" s="1">
        <f>Q36</f>
        <v>0</v>
      </c>
    </row>
    <row r="37" spans="1:31" x14ac:dyDescent="0.2">
      <c r="A37" s="151"/>
      <c r="B37" s="149"/>
      <c r="C37" s="149"/>
      <c r="D37" s="149"/>
      <c r="E37" s="149"/>
      <c r="F37" s="149"/>
      <c r="G37" s="149"/>
      <c r="H37" s="149"/>
      <c r="I37" s="253" t="s">
        <v>23</v>
      </c>
      <c r="J37" s="253"/>
      <c r="K37" s="254" t="s">
        <v>82</v>
      </c>
      <c r="L37" s="254"/>
      <c r="M37" s="220" t="s">
        <v>27</v>
      </c>
      <c r="N37" s="220"/>
      <c r="O37" s="221" t="s">
        <v>24</v>
      </c>
      <c r="P37" s="221"/>
      <c r="Q37" s="180"/>
      <c r="R37" s="244"/>
      <c r="S37" s="244"/>
      <c r="T37" s="244"/>
      <c r="U37" s="244"/>
      <c r="V37" s="244"/>
      <c r="W37" s="245"/>
      <c r="AC37" s="9" t="s">
        <v>85</v>
      </c>
    </row>
    <row r="38" spans="1:31"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1, 0)</f>
        <v>0</v>
      </c>
      <c r="AA38" s="6">
        <f>IF(M38="X", 2, 0)</f>
        <v>0</v>
      </c>
      <c r="AB38" s="6">
        <f>IF(O38="X", 3, 0)</f>
        <v>0</v>
      </c>
      <c r="AC38" s="5">
        <f>SUM(Y38:AB38)</f>
        <v>0</v>
      </c>
    </row>
    <row r="39" spans="1:31" ht="31" customHeight="1" x14ac:dyDescent="0.2">
      <c r="A39" s="233" t="s">
        <v>170</v>
      </c>
      <c r="B39" s="234"/>
      <c r="C39" s="234"/>
      <c r="D39" s="234"/>
      <c r="E39" s="234"/>
      <c r="F39" s="234"/>
      <c r="G39" s="234"/>
      <c r="H39" s="234"/>
      <c r="I39" s="234"/>
      <c r="J39" s="234"/>
      <c r="K39" s="234"/>
      <c r="L39" s="234"/>
      <c r="M39" s="234"/>
      <c r="N39" s="234"/>
      <c r="O39" s="234"/>
      <c r="P39" s="234"/>
      <c r="Q39" s="234"/>
      <c r="R39" s="234"/>
      <c r="S39" s="234"/>
      <c r="T39" s="234"/>
      <c r="U39" s="234"/>
      <c r="V39" s="234"/>
      <c r="W39" s="235"/>
    </row>
    <row r="40" spans="1:31" ht="15" thickBot="1" x14ac:dyDescent="0.25">
      <c r="A40" s="236" t="s">
        <v>83</v>
      </c>
      <c r="B40" s="237"/>
      <c r="C40" s="237"/>
      <c r="D40" s="238" t="s">
        <v>191</v>
      </c>
      <c r="E40" s="238"/>
      <c r="F40" s="238"/>
      <c r="G40" s="238"/>
      <c r="H40" s="238"/>
      <c r="I40" s="238"/>
      <c r="J40" s="238"/>
      <c r="K40" s="238"/>
      <c r="L40" s="238"/>
      <c r="M40" s="238"/>
      <c r="N40" s="238"/>
      <c r="O40" s="238"/>
      <c r="P40" s="238"/>
      <c r="Q40" s="238"/>
      <c r="R40" s="238"/>
      <c r="S40" s="238"/>
      <c r="T40" s="238"/>
      <c r="U40" s="238"/>
      <c r="V40" s="238"/>
      <c r="W40" s="239"/>
    </row>
    <row r="41" spans="1:31" ht="73" customHeight="1" x14ac:dyDescent="0.2">
      <c r="A41" s="150">
        <v>8</v>
      </c>
      <c r="B41" s="148" t="s">
        <v>596</v>
      </c>
      <c r="C41" s="148"/>
      <c r="D41" s="148"/>
      <c r="E41" s="148"/>
      <c r="F41" s="148"/>
      <c r="G41" s="148"/>
      <c r="H41" s="148"/>
      <c r="I41" s="211" t="s">
        <v>171</v>
      </c>
      <c r="J41" s="211"/>
      <c r="K41" s="222" t="s">
        <v>172</v>
      </c>
      <c r="L41" s="222"/>
      <c r="M41" s="223" t="s">
        <v>173</v>
      </c>
      <c r="N41" s="223"/>
      <c r="O41" s="224" t="s">
        <v>174</v>
      </c>
      <c r="P41" s="224"/>
      <c r="Q41" s="241">
        <f>AC43</f>
        <v>0</v>
      </c>
      <c r="R41" s="242"/>
      <c r="S41" s="242"/>
      <c r="T41" s="242"/>
      <c r="U41" s="242"/>
      <c r="V41" s="242"/>
      <c r="W41" s="243"/>
      <c r="AE41" s="1">
        <f>Q41</f>
        <v>0</v>
      </c>
    </row>
    <row r="42" spans="1:31" x14ac:dyDescent="0.2">
      <c r="A42" s="151"/>
      <c r="B42" s="149"/>
      <c r="C42" s="149"/>
      <c r="D42" s="149"/>
      <c r="E42" s="149"/>
      <c r="F42" s="149"/>
      <c r="G42" s="149"/>
      <c r="H42" s="149"/>
      <c r="I42" s="253" t="s">
        <v>23</v>
      </c>
      <c r="J42" s="253"/>
      <c r="K42" s="254" t="s">
        <v>82</v>
      </c>
      <c r="L42" s="254"/>
      <c r="M42" s="220" t="s">
        <v>27</v>
      </c>
      <c r="N42" s="220"/>
      <c r="O42" s="221" t="s">
        <v>24</v>
      </c>
      <c r="P42" s="221"/>
      <c r="Q42" s="180"/>
      <c r="R42" s="244"/>
      <c r="S42" s="244"/>
      <c r="T42" s="244"/>
      <c r="U42" s="244"/>
      <c r="V42" s="244"/>
      <c r="W42" s="245"/>
      <c r="AC42" s="9" t="s">
        <v>85</v>
      </c>
    </row>
    <row r="43" spans="1:31" ht="48" customHeight="1" x14ac:dyDescent="0.2">
      <c r="A43" s="151"/>
      <c r="B43" s="149"/>
      <c r="C43" s="149"/>
      <c r="D43" s="149"/>
      <c r="E43" s="149"/>
      <c r="F43" s="149"/>
      <c r="G43" s="149"/>
      <c r="H43" s="149"/>
      <c r="I43" s="240"/>
      <c r="J43" s="240"/>
      <c r="K43" s="240"/>
      <c r="L43" s="240"/>
      <c r="M43" s="240"/>
      <c r="N43" s="240"/>
      <c r="O43" s="240"/>
      <c r="P43" s="240"/>
      <c r="Q43" s="180"/>
      <c r="R43" s="244"/>
      <c r="S43" s="244"/>
      <c r="T43" s="244"/>
      <c r="U43" s="244"/>
      <c r="V43" s="244"/>
      <c r="W43" s="245"/>
      <c r="Y43" s="6">
        <f>IF(I43="X", 0, 0)</f>
        <v>0</v>
      </c>
      <c r="Z43" s="6">
        <f>IF(K43="X", 1, 0)</f>
        <v>0</v>
      </c>
      <c r="AA43" s="6">
        <f>IF(M43="X", 2, 0)</f>
        <v>0</v>
      </c>
      <c r="AB43" s="6">
        <f>IF(O43="X", 3, 0)</f>
        <v>0</v>
      </c>
      <c r="AC43" s="5">
        <f>SUM(Y43:AB43)</f>
        <v>0</v>
      </c>
    </row>
    <row r="44" spans="1:31" ht="45" customHeight="1" x14ac:dyDescent="0.2">
      <c r="A44" s="233" t="s">
        <v>597</v>
      </c>
      <c r="B44" s="234"/>
      <c r="C44" s="234"/>
      <c r="D44" s="234"/>
      <c r="E44" s="234"/>
      <c r="F44" s="234"/>
      <c r="G44" s="234"/>
      <c r="H44" s="234"/>
      <c r="I44" s="234"/>
      <c r="J44" s="234"/>
      <c r="K44" s="234"/>
      <c r="L44" s="234"/>
      <c r="M44" s="234"/>
      <c r="N44" s="234"/>
      <c r="O44" s="234"/>
      <c r="P44" s="234"/>
      <c r="Q44" s="234"/>
      <c r="R44" s="234"/>
      <c r="S44" s="234"/>
      <c r="T44" s="234"/>
      <c r="U44" s="234"/>
      <c r="V44" s="234"/>
      <c r="W44" s="235"/>
    </row>
    <row r="45" spans="1:31" ht="15" thickBot="1" x14ac:dyDescent="0.25">
      <c r="A45" s="236" t="s">
        <v>83</v>
      </c>
      <c r="B45" s="237"/>
      <c r="C45" s="237"/>
      <c r="D45" s="238" t="s">
        <v>192</v>
      </c>
      <c r="E45" s="238"/>
      <c r="F45" s="238"/>
      <c r="G45" s="238"/>
      <c r="H45" s="238"/>
      <c r="I45" s="238"/>
      <c r="J45" s="238"/>
      <c r="K45" s="238"/>
      <c r="L45" s="238"/>
      <c r="M45" s="238"/>
      <c r="N45" s="238"/>
      <c r="O45" s="238"/>
      <c r="P45" s="238"/>
      <c r="Q45" s="238"/>
      <c r="R45" s="238"/>
      <c r="S45" s="238"/>
      <c r="T45" s="238"/>
      <c r="U45" s="238"/>
      <c r="V45" s="238"/>
      <c r="W45" s="239"/>
    </row>
    <row r="46" spans="1:31" ht="73" customHeight="1" x14ac:dyDescent="0.2">
      <c r="A46" s="150">
        <v>9</v>
      </c>
      <c r="B46" s="148" t="s">
        <v>175</v>
      </c>
      <c r="C46" s="148"/>
      <c r="D46" s="148"/>
      <c r="E46" s="148"/>
      <c r="F46" s="148"/>
      <c r="G46" s="148"/>
      <c r="H46" s="148"/>
      <c r="I46" s="211" t="s">
        <v>176</v>
      </c>
      <c r="J46" s="211"/>
      <c r="K46" s="222" t="s">
        <v>598</v>
      </c>
      <c r="L46" s="222"/>
      <c r="M46" s="223" t="s">
        <v>599</v>
      </c>
      <c r="N46" s="223"/>
      <c r="O46" s="224" t="s">
        <v>600</v>
      </c>
      <c r="P46" s="224"/>
      <c r="Q46" s="241">
        <f>AC48</f>
        <v>0</v>
      </c>
      <c r="R46" s="242"/>
      <c r="S46" s="242"/>
      <c r="T46" s="242"/>
      <c r="U46" s="242"/>
      <c r="V46" s="242"/>
      <c r="W46" s="243"/>
      <c r="Y46" s="10"/>
      <c r="Z46" s="10"/>
      <c r="AA46" s="10"/>
      <c r="AB46" s="10"/>
      <c r="AE46" s="1">
        <f>Q46</f>
        <v>0</v>
      </c>
    </row>
    <row r="47" spans="1:31" x14ac:dyDescent="0.2">
      <c r="A47" s="151"/>
      <c r="B47" s="149"/>
      <c r="C47" s="149"/>
      <c r="D47" s="149"/>
      <c r="E47" s="149"/>
      <c r="F47" s="149"/>
      <c r="G47" s="149"/>
      <c r="H47" s="149"/>
      <c r="I47" s="253" t="s">
        <v>23</v>
      </c>
      <c r="J47" s="253"/>
      <c r="K47" s="254" t="s">
        <v>82</v>
      </c>
      <c r="L47" s="254"/>
      <c r="M47" s="220" t="s">
        <v>27</v>
      </c>
      <c r="N47" s="220"/>
      <c r="O47" s="221" t="s">
        <v>24</v>
      </c>
      <c r="P47" s="221"/>
      <c r="Q47" s="180"/>
      <c r="R47" s="244"/>
      <c r="S47" s="244"/>
      <c r="T47" s="244"/>
      <c r="U47" s="244"/>
      <c r="V47" s="244"/>
      <c r="W47" s="245"/>
      <c r="AC47" s="9" t="s">
        <v>85</v>
      </c>
    </row>
    <row r="48" spans="1:31" ht="21" x14ac:dyDescent="0.2">
      <c r="A48" s="151"/>
      <c r="B48" s="149"/>
      <c r="C48" s="149"/>
      <c r="D48" s="149"/>
      <c r="E48" s="149"/>
      <c r="F48" s="149"/>
      <c r="G48" s="149"/>
      <c r="H48" s="149"/>
      <c r="I48" s="240"/>
      <c r="J48" s="240"/>
      <c r="K48" s="240"/>
      <c r="L48" s="240"/>
      <c r="M48" s="240"/>
      <c r="N48" s="240"/>
      <c r="O48" s="240"/>
      <c r="P48" s="240"/>
      <c r="Q48" s="180"/>
      <c r="R48" s="244"/>
      <c r="S48" s="244"/>
      <c r="T48" s="244"/>
      <c r="U48" s="244"/>
      <c r="V48" s="244"/>
      <c r="W48" s="245"/>
      <c r="Y48" s="6">
        <f>IF(I48="X", 0, 0)</f>
        <v>0</v>
      </c>
      <c r="Z48" s="6">
        <f>IF(K48="X", 1, 0)</f>
        <v>0</v>
      </c>
      <c r="AA48" s="6">
        <f>IF(M48="X", 2, 0)</f>
        <v>0</v>
      </c>
      <c r="AB48" s="6">
        <f>IF(O48="X", 3, 0)</f>
        <v>0</v>
      </c>
      <c r="AC48" s="5">
        <f>SUM(Y48:AB48)</f>
        <v>0</v>
      </c>
    </row>
    <row r="49" spans="1:31" ht="31" customHeight="1" x14ac:dyDescent="0.2">
      <c r="A49" s="233" t="s">
        <v>180</v>
      </c>
      <c r="B49" s="234"/>
      <c r="C49" s="234"/>
      <c r="D49" s="234"/>
      <c r="E49" s="234"/>
      <c r="F49" s="234"/>
      <c r="G49" s="234"/>
      <c r="H49" s="234"/>
      <c r="I49" s="234"/>
      <c r="J49" s="234"/>
      <c r="K49" s="234"/>
      <c r="L49" s="234"/>
      <c r="M49" s="234"/>
      <c r="N49" s="234"/>
      <c r="O49" s="234"/>
      <c r="P49" s="234"/>
      <c r="Q49" s="234"/>
      <c r="R49" s="234"/>
      <c r="S49" s="234"/>
      <c r="T49" s="234"/>
      <c r="U49" s="234"/>
      <c r="V49" s="234"/>
      <c r="W49" s="235"/>
      <c r="Y49" s="10"/>
      <c r="Z49" s="10"/>
      <c r="AA49" s="10"/>
      <c r="AB49" s="10"/>
    </row>
    <row r="50" spans="1:31" ht="28" customHeight="1" thickBot="1" x14ac:dyDescent="0.25">
      <c r="A50" s="236" t="s">
        <v>83</v>
      </c>
      <c r="B50" s="237"/>
      <c r="C50" s="237"/>
      <c r="D50" s="238" t="s">
        <v>601</v>
      </c>
      <c r="E50" s="238"/>
      <c r="F50" s="238"/>
      <c r="G50" s="238"/>
      <c r="H50" s="238"/>
      <c r="I50" s="238"/>
      <c r="J50" s="238"/>
      <c r="K50" s="238"/>
      <c r="L50" s="238"/>
      <c r="M50" s="238"/>
      <c r="N50" s="238"/>
      <c r="O50" s="238"/>
      <c r="P50" s="238"/>
      <c r="Q50" s="238"/>
      <c r="R50" s="238"/>
      <c r="S50" s="238"/>
      <c r="T50" s="238"/>
      <c r="U50" s="238"/>
      <c r="V50" s="238"/>
      <c r="W50" s="239"/>
      <c r="Y50" s="10"/>
      <c r="Z50" s="10"/>
      <c r="AA50" s="10"/>
      <c r="AB50" s="10"/>
    </row>
    <row r="51" spans="1:31" ht="56" customHeight="1" x14ac:dyDescent="0.2">
      <c r="A51" s="150">
        <v>10</v>
      </c>
      <c r="B51" s="148" t="s">
        <v>181</v>
      </c>
      <c r="C51" s="148"/>
      <c r="D51" s="148"/>
      <c r="E51" s="148"/>
      <c r="F51" s="148"/>
      <c r="G51" s="148"/>
      <c r="H51" s="148"/>
      <c r="I51" s="211" t="s">
        <v>157</v>
      </c>
      <c r="J51" s="211"/>
      <c r="K51" s="222" t="s">
        <v>158</v>
      </c>
      <c r="L51" s="222"/>
      <c r="M51" s="223" t="s">
        <v>159</v>
      </c>
      <c r="N51" s="223"/>
      <c r="O51" s="224" t="s">
        <v>72</v>
      </c>
      <c r="P51" s="224"/>
      <c r="Q51" s="241">
        <f>AC53</f>
        <v>0</v>
      </c>
      <c r="R51" s="242"/>
      <c r="S51" s="242"/>
      <c r="T51" s="242"/>
      <c r="U51" s="242"/>
      <c r="V51" s="242"/>
      <c r="W51" s="243"/>
      <c r="AE51" s="1">
        <f>Q51</f>
        <v>0</v>
      </c>
    </row>
    <row r="52" spans="1:31" x14ac:dyDescent="0.2">
      <c r="A52" s="151"/>
      <c r="B52" s="149"/>
      <c r="C52" s="149"/>
      <c r="D52" s="149"/>
      <c r="E52" s="149"/>
      <c r="F52" s="149"/>
      <c r="G52" s="149"/>
      <c r="H52" s="149"/>
      <c r="I52" s="253" t="s">
        <v>23</v>
      </c>
      <c r="J52" s="253"/>
      <c r="K52" s="254" t="s">
        <v>82</v>
      </c>
      <c r="L52" s="254"/>
      <c r="M52" s="220" t="s">
        <v>27</v>
      </c>
      <c r="N52" s="220"/>
      <c r="O52" s="221" t="s">
        <v>24</v>
      </c>
      <c r="P52" s="221"/>
      <c r="Q52" s="180"/>
      <c r="R52" s="244"/>
      <c r="S52" s="244"/>
      <c r="T52" s="244"/>
      <c r="U52" s="244"/>
      <c r="V52" s="244"/>
      <c r="W52" s="245"/>
      <c r="AC52" s="9" t="s">
        <v>85</v>
      </c>
    </row>
    <row r="53" spans="1:31" ht="21" x14ac:dyDescent="0.2">
      <c r="A53" s="151"/>
      <c r="B53" s="149"/>
      <c r="C53" s="149"/>
      <c r="D53" s="149"/>
      <c r="E53" s="149"/>
      <c r="F53" s="149"/>
      <c r="G53" s="149"/>
      <c r="H53" s="149"/>
      <c r="I53" s="240"/>
      <c r="J53" s="240"/>
      <c r="K53" s="240"/>
      <c r="L53" s="240"/>
      <c r="M53" s="240"/>
      <c r="N53" s="240"/>
      <c r="O53" s="240"/>
      <c r="P53" s="240"/>
      <c r="Q53" s="180"/>
      <c r="R53" s="244"/>
      <c r="S53" s="244"/>
      <c r="T53" s="244"/>
      <c r="U53" s="244"/>
      <c r="V53" s="244"/>
      <c r="W53" s="245"/>
      <c r="Y53" s="6">
        <f>IF(I53="X", 0, 0)</f>
        <v>0</v>
      </c>
      <c r="Z53" s="6">
        <f>IF(K53="X", 1, 0)</f>
        <v>0</v>
      </c>
      <c r="AA53" s="6">
        <f>IF(M53="X", 2, 0)</f>
        <v>0</v>
      </c>
      <c r="AB53" s="6">
        <f>IF(O53="X", 3, 0)</f>
        <v>0</v>
      </c>
      <c r="AC53" s="5">
        <f>SUM(Y53:AB53)</f>
        <v>0</v>
      </c>
    </row>
    <row r="54" spans="1:31" ht="43" customHeight="1" x14ac:dyDescent="0.2">
      <c r="A54" s="265" t="s">
        <v>602</v>
      </c>
      <c r="B54" s="266"/>
      <c r="C54" s="266"/>
      <c r="D54" s="266"/>
      <c r="E54" s="266"/>
      <c r="F54" s="266"/>
      <c r="G54" s="266"/>
      <c r="H54" s="266"/>
      <c r="I54" s="266"/>
      <c r="J54" s="266"/>
      <c r="K54" s="266"/>
      <c r="L54" s="266"/>
      <c r="M54" s="266"/>
      <c r="N54" s="266"/>
      <c r="O54" s="266"/>
      <c r="P54" s="266"/>
      <c r="Q54" s="266"/>
      <c r="R54" s="266"/>
      <c r="S54" s="266"/>
      <c r="T54" s="266"/>
      <c r="U54" s="266"/>
      <c r="V54" s="266"/>
      <c r="W54" s="267"/>
    </row>
    <row r="55" spans="1:31" ht="15" thickBot="1" x14ac:dyDescent="0.25">
      <c r="A55" s="268" t="s">
        <v>83</v>
      </c>
      <c r="B55" s="269"/>
      <c r="C55" s="269"/>
      <c r="D55" s="270" t="s">
        <v>497</v>
      </c>
      <c r="E55" s="270"/>
      <c r="F55" s="270"/>
      <c r="G55" s="270"/>
      <c r="H55" s="270"/>
      <c r="I55" s="270"/>
      <c r="J55" s="270"/>
      <c r="K55" s="270"/>
      <c r="L55" s="270"/>
      <c r="M55" s="270"/>
      <c r="N55" s="270"/>
      <c r="O55" s="270"/>
      <c r="P55" s="270"/>
      <c r="Q55" s="270"/>
      <c r="R55" s="270"/>
      <c r="S55" s="270"/>
      <c r="T55" s="270"/>
      <c r="U55" s="270"/>
      <c r="V55" s="270"/>
      <c r="W55" s="271"/>
    </row>
    <row r="56" spans="1:31" ht="15" thickBot="1" x14ac:dyDescent="0.25">
      <c r="A56" s="2"/>
      <c r="B56" s="2"/>
      <c r="C56" s="2"/>
      <c r="D56" s="2"/>
      <c r="E56" s="2"/>
      <c r="F56" s="2"/>
      <c r="G56" s="2"/>
      <c r="H56" s="2"/>
      <c r="I56" s="2"/>
      <c r="J56" s="2"/>
      <c r="K56" s="2"/>
      <c r="L56" s="2"/>
      <c r="M56" s="2"/>
      <c r="N56" s="2"/>
      <c r="O56" s="2"/>
      <c r="P56" s="2"/>
      <c r="Q56" s="2"/>
      <c r="R56" s="2"/>
      <c r="S56" s="2"/>
      <c r="T56" s="2"/>
      <c r="U56" s="2"/>
      <c r="V56" s="2"/>
      <c r="W56" s="2"/>
    </row>
    <row r="57" spans="1:31" ht="24" customHeight="1" x14ac:dyDescent="0.2">
      <c r="A57" s="272" t="s">
        <v>182</v>
      </c>
      <c r="B57" s="273"/>
      <c r="C57" s="273"/>
      <c r="D57" s="273"/>
      <c r="E57" s="273"/>
      <c r="F57" s="273"/>
      <c r="G57" s="273"/>
      <c r="H57" s="273"/>
      <c r="I57" s="273"/>
      <c r="J57" s="273"/>
      <c r="K57" s="273"/>
      <c r="L57" s="273"/>
      <c r="M57" s="273"/>
      <c r="N57" s="273"/>
      <c r="O57" s="273"/>
      <c r="P57" s="274"/>
      <c r="Q57" s="11">
        <f>Q51+Q36+Q31+Q26+Q21+Q16+Q11+Q6+Q46+Q41</f>
        <v>0</v>
      </c>
      <c r="R57" s="264"/>
      <c r="S57" s="264"/>
      <c r="T57" s="264"/>
      <c r="U57" s="264"/>
      <c r="V57" s="264"/>
      <c r="W57" s="264"/>
    </row>
    <row r="58" spans="1:31" ht="15" thickBot="1" x14ac:dyDescent="0.25">
      <c r="A58" s="275"/>
      <c r="B58" s="276"/>
      <c r="C58" s="276"/>
      <c r="D58" s="276"/>
      <c r="E58" s="276"/>
      <c r="F58" s="276"/>
      <c r="G58" s="276"/>
      <c r="H58" s="276"/>
      <c r="I58" s="276"/>
      <c r="J58" s="276"/>
      <c r="K58" s="276"/>
      <c r="L58" s="276"/>
      <c r="M58" s="276"/>
      <c r="N58" s="276"/>
      <c r="O58" s="276"/>
      <c r="P58" s="277"/>
      <c r="Q58" s="12" t="s">
        <v>183</v>
      </c>
      <c r="R58" s="251"/>
      <c r="S58" s="251"/>
      <c r="T58" s="251"/>
      <c r="U58" s="251"/>
      <c r="V58" s="251"/>
      <c r="W58" s="251"/>
    </row>
    <row r="59" spans="1:31" x14ac:dyDescent="0.2">
      <c r="A59" s="2"/>
      <c r="B59" s="2"/>
      <c r="C59" s="2"/>
      <c r="D59" s="2"/>
      <c r="E59" s="2"/>
      <c r="F59" s="2"/>
      <c r="G59" s="2"/>
      <c r="H59" s="2"/>
      <c r="I59" s="2"/>
      <c r="J59" s="2"/>
      <c r="K59" s="2"/>
      <c r="L59" s="2"/>
      <c r="M59" s="2"/>
      <c r="N59" s="2"/>
      <c r="O59" s="2"/>
      <c r="P59" s="2"/>
      <c r="Q59" s="2"/>
      <c r="R59" s="2"/>
      <c r="S59" s="2"/>
      <c r="T59" s="2"/>
      <c r="U59" s="2"/>
      <c r="V59" s="2"/>
      <c r="W59" s="2"/>
    </row>
    <row r="60" spans="1:31" x14ac:dyDescent="0.2">
      <c r="A60" s="2" t="s">
        <v>140</v>
      </c>
      <c r="B60" s="2"/>
      <c r="C60" s="2"/>
      <c r="D60" s="2"/>
      <c r="E60" s="2"/>
      <c r="F60" s="2"/>
      <c r="G60" s="2"/>
      <c r="H60" s="2"/>
      <c r="I60" s="2"/>
      <c r="J60" s="2"/>
      <c r="K60" s="2"/>
      <c r="L60" s="2"/>
      <c r="M60" s="2"/>
      <c r="N60" s="2"/>
      <c r="O60" s="2"/>
      <c r="P60" s="2"/>
      <c r="Q60" s="2"/>
      <c r="R60" s="2"/>
      <c r="S60" s="2"/>
      <c r="T60" s="2"/>
      <c r="U60" s="2"/>
      <c r="V60" s="2"/>
      <c r="W60" s="2"/>
    </row>
    <row r="61" spans="1:31" x14ac:dyDescent="0.2">
      <c r="A61" s="2"/>
      <c r="B61" s="2"/>
      <c r="C61" s="2"/>
      <c r="D61" s="2"/>
      <c r="E61" s="2"/>
      <c r="F61" s="2"/>
      <c r="G61" s="2"/>
      <c r="H61" s="2"/>
      <c r="I61" s="2"/>
      <c r="J61" s="2"/>
      <c r="K61" s="2"/>
      <c r="L61" s="2"/>
      <c r="M61" s="2"/>
      <c r="N61" s="2"/>
      <c r="O61" s="2"/>
      <c r="P61" s="2"/>
      <c r="Q61" s="2"/>
      <c r="R61" s="2"/>
      <c r="S61" s="2"/>
      <c r="T61" s="2"/>
      <c r="U61" s="2"/>
      <c r="V61" s="2"/>
      <c r="W61" s="2"/>
    </row>
    <row r="62" spans="1:31" x14ac:dyDescent="0.2">
      <c r="A62" s="255"/>
      <c r="B62" s="256"/>
      <c r="C62" s="256"/>
      <c r="D62" s="256"/>
      <c r="E62" s="256"/>
      <c r="F62" s="256"/>
      <c r="G62" s="256"/>
      <c r="H62" s="256"/>
      <c r="I62" s="256"/>
      <c r="J62" s="256"/>
      <c r="K62" s="256"/>
      <c r="L62" s="256"/>
      <c r="M62" s="256"/>
      <c r="N62" s="256"/>
      <c r="O62" s="256"/>
      <c r="P62" s="256"/>
      <c r="Q62" s="256"/>
      <c r="R62" s="256"/>
      <c r="S62" s="256"/>
      <c r="T62" s="256"/>
      <c r="U62" s="256"/>
      <c r="V62" s="256"/>
      <c r="W62" s="257"/>
    </row>
    <row r="63" spans="1:31" x14ac:dyDescent="0.2">
      <c r="A63" s="258"/>
      <c r="B63" s="259"/>
      <c r="C63" s="259"/>
      <c r="D63" s="259"/>
      <c r="E63" s="259"/>
      <c r="F63" s="259"/>
      <c r="G63" s="259"/>
      <c r="H63" s="259"/>
      <c r="I63" s="259"/>
      <c r="J63" s="259"/>
      <c r="K63" s="259"/>
      <c r="L63" s="259"/>
      <c r="M63" s="259"/>
      <c r="N63" s="259"/>
      <c r="O63" s="259"/>
      <c r="P63" s="259"/>
      <c r="Q63" s="259"/>
      <c r="R63" s="259"/>
      <c r="S63" s="259"/>
      <c r="T63" s="259"/>
      <c r="U63" s="259"/>
      <c r="V63" s="259"/>
      <c r="W63" s="260"/>
    </row>
    <row r="64" spans="1:31" x14ac:dyDescent="0.2">
      <c r="A64" s="258"/>
      <c r="B64" s="259"/>
      <c r="C64" s="259"/>
      <c r="D64" s="259"/>
      <c r="E64" s="259"/>
      <c r="F64" s="259"/>
      <c r="G64" s="259"/>
      <c r="H64" s="259"/>
      <c r="I64" s="259"/>
      <c r="J64" s="259"/>
      <c r="K64" s="259"/>
      <c r="L64" s="259"/>
      <c r="M64" s="259"/>
      <c r="N64" s="259"/>
      <c r="O64" s="259"/>
      <c r="P64" s="259"/>
      <c r="Q64" s="259"/>
      <c r="R64" s="259"/>
      <c r="S64" s="259"/>
      <c r="T64" s="259"/>
      <c r="U64" s="259"/>
      <c r="V64" s="259"/>
      <c r="W64" s="260"/>
    </row>
    <row r="65" spans="1:23" x14ac:dyDescent="0.2">
      <c r="A65" s="258"/>
      <c r="B65" s="259"/>
      <c r="C65" s="259"/>
      <c r="D65" s="259"/>
      <c r="E65" s="259"/>
      <c r="F65" s="259"/>
      <c r="G65" s="259"/>
      <c r="H65" s="259"/>
      <c r="I65" s="259"/>
      <c r="J65" s="259"/>
      <c r="K65" s="259"/>
      <c r="L65" s="259"/>
      <c r="M65" s="259"/>
      <c r="N65" s="259"/>
      <c r="O65" s="259"/>
      <c r="P65" s="259"/>
      <c r="Q65" s="259"/>
      <c r="R65" s="259"/>
      <c r="S65" s="259"/>
      <c r="T65" s="259"/>
      <c r="U65" s="259"/>
      <c r="V65" s="259"/>
      <c r="W65" s="260"/>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58"/>
      <c r="B72" s="259"/>
      <c r="C72" s="259"/>
      <c r="D72" s="259"/>
      <c r="E72" s="259"/>
      <c r="F72" s="259"/>
      <c r="G72" s="259"/>
      <c r="H72" s="259"/>
      <c r="I72" s="259"/>
      <c r="J72" s="259"/>
      <c r="K72" s="259"/>
      <c r="L72" s="259"/>
      <c r="M72" s="259"/>
      <c r="N72" s="259"/>
      <c r="O72" s="259"/>
      <c r="P72" s="259"/>
      <c r="Q72" s="259"/>
      <c r="R72" s="259"/>
      <c r="S72" s="259"/>
      <c r="T72" s="259"/>
      <c r="U72" s="259"/>
      <c r="V72" s="259"/>
      <c r="W72" s="260"/>
    </row>
    <row r="73" spans="1:23" x14ac:dyDescent="0.2">
      <c r="A73" s="258"/>
      <c r="B73" s="259"/>
      <c r="C73" s="259"/>
      <c r="D73" s="259"/>
      <c r="E73" s="259"/>
      <c r="F73" s="259"/>
      <c r="G73" s="259"/>
      <c r="H73" s="259"/>
      <c r="I73" s="259"/>
      <c r="J73" s="259"/>
      <c r="K73" s="259"/>
      <c r="L73" s="259"/>
      <c r="M73" s="259"/>
      <c r="N73" s="259"/>
      <c r="O73" s="259"/>
      <c r="P73" s="259"/>
      <c r="Q73" s="259"/>
      <c r="R73" s="259"/>
      <c r="S73" s="259"/>
      <c r="T73" s="259"/>
      <c r="U73" s="259"/>
      <c r="V73" s="259"/>
      <c r="W73" s="260"/>
    </row>
    <row r="74" spans="1:23" x14ac:dyDescent="0.2">
      <c r="A74" s="258"/>
      <c r="B74" s="259"/>
      <c r="C74" s="259"/>
      <c r="D74" s="259"/>
      <c r="E74" s="259"/>
      <c r="F74" s="259"/>
      <c r="G74" s="259"/>
      <c r="H74" s="259"/>
      <c r="I74" s="259"/>
      <c r="J74" s="259"/>
      <c r="K74" s="259"/>
      <c r="L74" s="259"/>
      <c r="M74" s="259"/>
      <c r="N74" s="259"/>
      <c r="O74" s="259"/>
      <c r="P74" s="259"/>
      <c r="Q74" s="259"/>
      <c r="R74" s="259"/>
      <c r="S74" s="259"/>
      <c r="T74" s="259"/>
      <c r="U74" s="259"/>
      <c r="V74" s="259"/>
      <c r="W74" s="260"/>
    </row>
    <row r="75" spans="1:23" x14ac:dyDescent="0.2">
      <c r="A75" s="258"/>
      <c r="B75" s="259"/>
      <c r="C75" s="259"/>
      <c r="D75" s="259"/>
      <c r="E75" s="259"/>
      <c r="F75" s="259"/>
      <c r="G75" s="259"/>
      <c r="H75" s="259"/>
      <c r="I75" s="259"/>
      <c r="J75" s="259"/>
      <c r="K75" s="259"/>
      <c r="L75" s="259"/>
      <c r="M75" s="259"/>
      <c r="N75" s="259"/>
      <c r="O75" s="259"/>
      <c r="P75" s="259"/>
      <c r="Q75" s="259"/>
      <c r="R75" s="259"/>
      <c r="S75" s="259"/>
      <c r="T75" s="259"/>
      <c r="U75" s="259"/>
      <c r="V75" s="259"/>
      <c r="W75" s="260"/>
    </row>
    <row r="76" spans="1:23" x14ac:dyDescent="0.2">
      <c r="A76" s="258"/>
      <c r="B76" s="259"/>
      <c r="C76" s="259"/>
      <c r="D76" s="259"/>
      <c r="E76" s="259"/>
      <c r="F76" s="259"/>
      <c r="G76" s="259"/>
      <c r="H76" s="259"/>
      <c r="I76" s="259"/>
      <c r="J76" s="259"/>
      <c r="K76" s="259"/>
      <c r="L76" s="259"/>
      <c r="M76" s="259"/>
      <c r="N76" s="259"/>
      <c r="O76" s="259"/>
      <c r="P76" s="259"/>
      <c r="Q76" s="259"/>
      <c r="R76" s="259"/>
      <c r="S76" s="259"/>
      <c r="T76" s="259"/>
      <c r="U76" s="259"/>
      <c r="V76" s="259"/>
      <c r="W76" s="260"/>
    </row>
    <row r="77" spans="1:23" x14ac:dyDescent="0.2">
      <c r="A77" s="258"/>
      <c r="B77" s="259"/>
      <c r="C77" s="259"/>
      <c r="D77" s="259"/>
      <c r="E77" s="259"/>
      <c r="F77" s="259"/>
      <c r="G77" s="259"/>
      <c r="H77" s="259"/>
      <c r="I77" s="259"/>
      <c r="J77" s="259"/>
      <c r="K77" s="259"/>
      <c r="L77" s="259"/>
      <c r="M77" s="259"/>
      <c r="N77" s="259"/>
      <c r="O77" s="259"/>
      <c r="P77" s="259"/>
      <c r="Q77" s="259"/>
      <c r="R77" s="259"/>
      <c r="S77" s="259"/>
      <c r="T77" s="259"/>
      <c r="U77" s="259"/>
      <c r="V77" s="259"/>
      <c r="W77" s="260"/>
    </row>
    <row r="78" spans="1:23" x14ac:dyDescent="0.2">
      <c r="A78" s="258"/>
      <c r="B78" s="259"/>
      <c r="C78" s="259"/>
      <c r="D78" s="259"/>
      <c r="E78" s="259"/>
      <c r="F78" s="259"/>
      <c r="G78" s="259"/>
      <c r="H78" s="259"/>
      <c r="I78" s="259"/>
      <c r="J78" s="259"/>
      <c r="K78" s="259"/>
      <c r="L78" s="259"/>
      <c r="M78" s="259"/>
      <c r="N78" s="259"/>
      <c r="O78" s="259"/>
      <c r="P78" s="259"/>
      <c r="Q78" s="259"/>
      <c r="R78" s="259"/>
      <c r="S78" s="259"/>
      <c r="T78" s="259"/>
      <c r="U78" s="259"/>
      <c r="V78" s="259"/>
      <c r="W78" s="260"/>
    </row>
    <row r="79" spans="1:23" x14ac:dyDescent="0.2">
      <c r="A79" s="261"/>
      <c r="B79" s="262"/>
      <c r="C79" s="262"/>
      <c r="D79" s="262"/>
      <c r="E79" s="262"/>
      <c r="F79" s="262"/>
      <c r="G79" s="262"/>
      <c r="H79" s="262"/>
      <c r="I79" s="262"/>
      <c r="J79" s="262"/>
      <c r="K79" s="262"/>
      <c r="L79" s="262"/>
      <c r="M79" s="262"/>
      <c r="N79" s="262"/>
      <c r="O79" s="262"/>
      <c r="P79" s="262"/>
      <c r="Q79" s="262"/>
      <c r="R79" s="262"/>
      <c r="S79" s="262"/>
      <c r="T79" s="262"/>
      <c r="U79" s="262"/>
      <c r="V79" s="262"/>
      <c r="W79" s="263"/>
    </row>
    <row r="80" spans="1:23" x14ac:dyDescent="0.2">
      <c r="A80" s="2"/>
      <c r="B80" s="2"/>
      <c r="C80" s="2"/>
      <c r="D80" s="2"/>
      <c r="E80" s="2"/>
      <c r="F80" s="2"/>
      <c r="G80" s="2"/>
      <c r="H80" s="2"/>
      <c r="I80" s="2"/>
      <c r="J80" s="2"/>
      <c r="K80" s="2"/>
      <c r="L80" s="2"/>
      <c r="M80" s="2"/>
      <c r="N80" s="2"/>
      <c r="O80" s="2"/>
      <c r="P80" s="2"/>
      <c r="Q80" s="2"/>
      <c r="R80" s="2"/>
      <c r="S80" s="2"/>
      <c r="T80" s="2"/>
      <c r="U80" s="2"/>
      <c r="V80" s="2"/>
      <c r="W80" s="2"/>
    </row>
    <row r="81" spans="1:23" x14ac:dyDescent="0.2">
      <c r="A81" s="2"/>
      <c r="B81" s="2"/>
      <c r="C81" s="2"/>
      <c r="D81" s="2"/>
      <c r="E81" s="2"/>
      <c r="F81" s="2"/>
      <c r="G81" s="2"/>
      <c r="H81" s="2"/>
      <c r="I81" s="2"/>
      <c r="J81" s="2"/>
      <c r="K81" s="2"/>
      <c r="L81" s="2"/>
      <c r="M81" s="2"/>
      <c r="N81" s="2"/>
      <c r="O81" s="2"/>
      <c r="P81" s="2"/>
      <c r="Q81" s="2"/>
      <c r="R81" s="2"/>
      <c r="S81" s="2"/>
      <c r="T81" s="2"/>
      <c r="U81" s="2"/>
      <c r="V81" s="2"/>
      <c r="W81" s="2"/>
    </row>
    <row r="82" spans="1:23" x14ac:dyDescent="0.2">
      <c r="A82" s="2"/>
      <c r="B82" s="2"/>
      <c r="C82" s="2"/>
      <c r="D82" s="2"/>
      <c r="E82" s="2"/>
      <c r="F82" s="2"/>
      <c r="G82" s="2"/>
      <c r="H82" s="2"/>
      <c r="I82" s="2"/>
      <c r="J82" s="2"/>
      <c r="K82" s="2"/>
      <c r="L82" s="2"/>
      <c r="M82" s="2"/>
      <c r="N82" s="2"/>
      <c r="O82" s="2"/>
      <c r="P82" s="2"/>
      <c r="Q82" s="2"/>
      <c r="R82" s="2"/>
      <c r="S82" s="2"/>
      <c r="T82" s="2"/>
      <c r="U82" s="2"/>
      <c r="V82" s="2"/>
      <c r="W82" s="2"/>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row r="799" spans="1:23" x14ac:dyDescent="0.2">
      <c r="A799" s="2"/>
      <c r="B799" s="2"/>
      <c r="C799" s="2"/>
      <c r="D799" s="2"/>
      <c r="E799" s="2"/>
      <c r="F799" s="2"/>
      <c r="G799" s="2"/>
      <c r="H799" s="2"/>
      <c r="I799" s="2"/>
      <c r="J799" s="2"/>
      <c r="K799" s="2"/>
      <c r="L799" s="2"/>
      <c r="M799" s="2"/>
      <c r="N799" s="2"/>
      <c r="O799" s="2"/>
      <c r="P799" s="2"/>
      <c r="Q799" s="2"/>
      <c r="R799" s="2"/>
      <c r="S799" s="2"/>
      <c r="T799" s="2"/>
      <c r="U799" s="2"/>
      <c r="V799" s="2"/>
      <c r="W799" s="2"/>
    </row>
    <row r="800" spans="1:23" x14ac:dyDescent="0.2">
      <c r="A800" s="2"/>
      <c r="B800" s="2"/>
      <c r="C800" s="2"/>
      <c r="D800" s="2"/>
      <c r="E800" s="2"/>
      <c r="F800" s="2"/>
      <c r="G800" s="2"/>
      <c r="H800" s="2"/>
      <c r="I800" s="2"/>
      <c r="J800" s="2"/>
      <c r="K800" s="2"/>
      <c r="L800" s="2"/>
      <c r="M800" s="2"/>
      <c r="N800" s="2"/>
      <c r="O800" s="2"/>
      <c r="P800" s="2"/>
      <c r="Q800" s="2"/>
      <c r="R800" s="2"/>
      <c r="S800" s="2"/>
      <c r="T800" s="2"/>
      <c r="U800" s="2"/>
      <c r="V800" s="2"/>
      <c r="W800" s="2"/>
    </row>
  </sheetData>
  <sheetProtection sheet="1" objects="1" scenarios="1" formatCells="0" formatColumns="0" formatRows="0"/>
  <mergeCells count="212">
    <mergeCell ref="Q41:Q43"/>
    <mergeCell ref="K47:L47"/>
    <mergeCell ref="M47:N47"/>
    <mergeCell ref="O47:P47"/>
    <mergeCell ref="I48:J48"/>
    <mergeCell ref="K48:L48"/>
    <mergeCell ref="M48:N48"/>
    <mergeCell ref="O48:P48"/>
    <mergeCell ref="A44:W44"/>
    <mergeCell ref="A45:C45"/>
    <mergeCell ref="D45:W45"/>
    <mergeCell ref="R41:W43"/>
    <mergeCell ref="I42:J42"/>
    <mergeCell ref="K42:L42"/>
    <mergeCell ref="M42:N42"/>
    <mergeCell ref="O42:P42"/>
    <mergeCell ref="I43:J43"/>
    <mergeCell ref="K43:L43"/>
    <mergeCell ref="M43:N43"/>
    <mergeCell ref="O43:P43"/>
    <mergeCell ref="A62:W79"/>
    <mergeCell ref="A46:A48"/>
    <mergeCell ref="B46:H48"/>
    <mergeCell ref="I46:J46"/>
    <mergeCell ref="K46:L46"/>
    <mergeCell ref="M46:N46"/>
    <mergeCell ref="O46:P46"/>
    <mergeCell ref="Q46:Q48"/>
    <mergeCell ref="R46:W48"/>
    <mergeCell ref="I47:J47"/>
    <mergeCell ref="A54:W54"/>
    <mergeCell ref="A55:C55"/>
    <mergeCell ref="D55:W55"/>
    <mergeCell ref="A57:P58"/>
    <mergeCell ref="R57:S57"/>
    <mergeCell ref="T57:U57"/>
    <mergeCell ref="V57:W57"/>
    <mergeCell ref="R58:S58"/>
    <mergeCell ref="T58:U58"/>
    <mergeCell ref="V58:W58"/>
    <mergeCell ref="R51:W53"/>
    <mergeCell ref="I52:J52"/>
    <mergeCell ref="K52:L52"/>
    <mergeCell ref="M52:N52"/>
    <mergeCell ref="O52:P52"/>
    <mergeCell ref="I53:J53"/>
    <mergeCell ref="K53:L53"/>
    <mergeCell ref="M53:N53"/>
    <mergeCell ref="O53:P53"/>
    <mergeCell ref="A39:W39"/>
    <mergeCell ref="A40:C40"/>
    <mergeCell ref="D40:W40"/>
    <mergeCell ref="A51:A53"/>
    <mergeCell ref="B51:H53"/>
    <mergeCell ref="I51:J51"/>
    <mergeCell ref="K51:L51"/>
    <mergeCell ref="M51:N51"/>
    <mergeCell ref="O51:P51"/>
    <mergeCell ref="Q51:Q53"/>
    <mergeCell ref="A49:W49"/>
    <mergeCell ref="A50:C50"/>
    <mergeCell ref="D50:W50"/>
    <mergeCell ref="A41:A43"/>
    <mergeCell ref="B41:H43"/>
    <mergeCell ref="I41:J41"/>
    <mergeCell ref="K41:L41"/>
    <mergeCell ref="M41:N41"/>
    <mergeCell ref="O41:P41"/>
    <mergeCell ref="A34:W34"/>
    <mergeCell ref="A35:C35"/>
    <mergeCell ref="D35:W35"/>
    <mergeCell ref="A36:A38"/>
    <mergeCell ref="B36:H38"/>
    <mergeCell ref="I36:J36"/>
    <mergeCell ref="K36:L36"/>
    <mergeCell ref="M36:N36"/>
    <mergeCell ref="O36:P36"/>
    <mergeCell ref="Q36:Q38"/>
    <mergeCell ref="R36:W38"/>
    <mergeCell ref="I37:J37"/>
    <mergeCell ref="K37:L37"/>
    <mergeCell ref="M37:N37"/>
    <mergeCell ref="O37:P37"/>
    <mergeCell ref="I38:J38"/>
    <mergeCell ref="K38:L38"/>
    <mergeCell ref="M38:N38"/>
    <mergeCell ref="O38:P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A9:W9"/>
    <mergeCell ref="A10:C10"/>
    <mergeCell ref="D10:W10"/>
    <mergeCell ref="A11:A13"/>
    <mergeCell ref="B11:H13"/>
    <mergeCell ref="I11:J11"/>
    <mergeCell ref="K11:L11"/>
    <mergeCell ref="M11:N11"/>
    <mergeCell ref="O11:P11"/>
    <mergeCell ref="Q11:Q13"/>
    <mergeCell ref="R11:W13"/>
    <mergeCell ref="I12:J12"/>
    <mergeCell ref="K12:L12"/>
    <mergeCell ref="M12:N12"/>
    <mergeCell ref="O12:P12"/>
    <mergeCell ref="I13:J13"/>
    <mergeCell ref="K13:L13"/>
    <mergeCell ref="M13:N13"/>
    <mergeCell ref="O13:P13"/>
    <mergeCell ref="Y5:AB5"/>
    <mergeCell ref="A6:A8"/>
    <mergeCell ref="B6:H8"/>
    <mergeCell ref="I6:J6"/>
    <mergeCell ref="K6:L6"/>
    <mergeCell ref="M6:N6"/>
    <mergeCell ref="O6:P6"/>
    <mergeCell ref="Q6:Q8"/>
    <mergeCell ref="R6:W8"/>
    <mergeCell ref="I7:J7"/>
    <mergeCell ref="K7:L7"/>
    <mergeCell ref="M7:N7"/>
    <mergeCell ref="O7:P7"/>
    <mergeCell ref="I8:J8"/>
    <mergeCell ref="K8:L8"/>
    <mergeCell ref="M8:N8"/>
    <mergeCell ref="O8:P8"/>
    <mergeCell ref="A1:W1"/>
    <mergeCell ref="A4:A5"/>
    <mergeCell ref="B4:H5"/>
    <mergeCell ref="I4:J4"/>
    <mergeCell ref="K4:L4"/>
    <mergeCell ref="M4:N4"/>
    <mergeCell ref="O4:P4"/>
    <mergeCell ref="Q4:Q5"/>
    <mergeCell ref="R4:W5"/>
    <mergeCell ref="I5:J5"/>
    <mergeCell ref="K5:L5"/>
    <mergeCell ref="M5:N5"/>
    <mergeCell ref="O5:P5"/>
  </mergeCells>
  <printOptions gridLines="1"/>
  <pageMargins left="0.7" right="0.7" top="0.75" bottom="0.75" header="0.3" footer="0.3"/>
  <pageSetup paperSize="9" orientation="landscape" horizontalDpi="0" verticalDpi="0"/>
  <rowBreaks count="5" manualBreakCount="5">
    <brk id="15" max="16383" man="1"/>
    <brk id="30" max="16383" man="1"/>
    <brk id="40" max="16383" man="1"/>
    <brk id="50" max="16383" man="1"/>
    <brk id="59" max="16383"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C62CF-6DDB-C24E-B522-B68EB6305B7F}">
  <sheetPr codeName="Foglio5"/>
  <dimension ref="A1:AJ798"/>
  <sheetViews>
    <sheetView zoomScale="110" zoomScaleNormal="110" workbookViewId="0">
      <selection activeCell="R31" sqref="R31:W33"/>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hidden="1" customWidth="1"/>
    <col min="31" max="31" width="10.83203125" style="1"/>
    <col min="32" max="32" width="0" style="1" hidden="1" customWidth="1"/>
    <col min="33" max="16384" width="10.83203125" style="1"/>
  </cols>
  <sheetData>
    <row r="1" spans="1:36" ht="20" thickBot="1" x14ac:dyDescent="0.3">
      <c r="A1" s="187" t="s">
        <v>233</v>
      </c>
      <c r="B1" s="188"/>
      <c r="C1" s="188"/>
      <c r="D1" s="188"/>
      <c r="E1" s="188"/>
      <c r="F1" s="188"/>
      <c r="G1" s="188"/>
      <c r="H1" s="188"/>
      <c r="I1" s="188"/>
      <c r="J1" s="188"/>
      <c r="K1" s="188"/>
      <c r="L1" s="188"/>
      <c r="M1" s="188"/>
      <c r="N1" s="188"/>
      <c r="O1" s="188"/>
      <c r="P1" s="188"/>
      <c r="Q1" s="188"/>
      <c r="R1" s="188"/>
      <c r="S1" s="188"/>
      <c r="T1" s="188"/>
      <c r="U1" s="188"/>
      <c r="V1" s="188"/>
      <c r="W1" s="189"/>
    </row>
    <row r="2" spans="1:36" x14ac:dyDescent="0.2">
      <c r="A2" s="2"/>
      <c r="B2" s="2"/>
      <c r="C2" s="2"/>
      <c r="D2" s="2"/>
      <c r="E2" s="2"/>
      <c r="F2" s="2"/>
      <c r="G2" s="2"/>
      <c r="H2" s="2"/>
      <c r="I2" s="2"/>
      <c r="J2" s="2"/>
      <c r="K2" s="2"/>
      <c r="L2" s="2"/>
      <c r="M2" s="2"/>
      <c r="N2" s="2"/>
      <c r="O2" s="2"/>
      <c r="P2" s="2"/>
      <c r="Q2" s="2"/>
      <c r="R2" s="2"/>
      <c r="S2" s="2"/>
      <c r="T2" s="2"/>
      <c r="U2" s="2"/>
      <c r="V2" s="2"/>
      <c r="W2" s="2"/>
    </row>
    <row r="3" spans="1:36" x14ac:dyDescent="0.2">
      <c r="A3" s="2"/>
      <c r="B3" s="2"/>
      <c r="C3" s="2"/>
      <c r="D3" s="2"/>
      <c r="E3" s="2"/>
      <c r="F3" s="2"/>
      <c r="G3" s="2"/>
      <c r="H3" s="2"/>
      <c r="I3" s="2"/>
      <c r="J3" s="2"/>
      <c r="K3" s="2"/>
      <c r="L3" s="2"/>
      <c r="M3" s="2"/>
      <c r="N3" s="2"/>
      <c r="O3" s="2"/>
      <c r="P3" s="2"/>
      <c r="Q3" s="2"/>
      <c r="R3" s="2"/>
      <c r="S3" s="2"/>
      <c r="T3" s="2"/>
      <c r="U3" s="2"/>
      <c r="V3" s="2"/>
      <c r="W3" s="2"/>
    </row>
    <row r="4" spans="1:36"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H4" s="13"/>
      <c r="AI4" s="13"/>
      <c r="AJ4"/>
    </row>
    <row r="5" spans="1:36"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H5" s="13"/>
      <c r="AI5" s="13"/>
      <c r="AJ5"/>
    </row>
    <row r="6" spans="1:36" ht="68" customHeight="1" x14ac:dyDescent="0.2">
      <c r="A6" s="150">
        <v>11</v>
      </c>
      <c r="B6" s="148" t="s">
        <v>193</v>
      </c>
      <c r="C6" s="148"/>
      <c r="D6" s="148"/>
      <c r="E6" s="148"/>
      <c r="F6" s="148"/>
      <c r="G6" s="148"/>
      <c r="H6" s="148"/>
      <c r="I6" s="211" t="s">
        <v>194</v>
      </c>
      <c r="J6" s="211"/>
      <c r="K6" s="222" t="s">
        <v>195</v>
      </c>
      <c r="L6" s="222"/>
      <c r="M6" s="223" t="s">
        <v>196</v>
      </c>
      <c r="N6" s="223"/>
      <c r="O6" s="224" t="s">
        <v>197</v>
      </c>
      <c r="P6" s="224"/>
      <c r="Q6" s="241">
        <f>AC8</f>
        <v>0</v>
      </c>
      <c r="R6" s="242"/>
      <c r="S6" s="242"/>
      <c r="T6" s="242"/>
      <c r="U6" s="242"/>
      <c r="V6" s="242"/>
      <c r="W6" s="243"/>
      <c r="AF6" s="1">
        <f>Q6</f>
        <v>0</v>
      </c>
      <c r="AH6" s="13"/>
      <c r="AI6" s="13"/>
      <c r="AJ6"/>
    </row>
    <row r="7" spans="1:36" ht="16" x14ac:dyDescent="0.2">
      <c r="A7" s="151"/>
      <c r="B7" s="149"/>
      <c r="C7" s="149"/>
      <c r="D7" s="149"/>
      <c r="E7" s="149"/>
      <c r="F7" s="149"/>
      <c r="G7" s="149"/>
      <c r="H7" s="149"/>
      <c r="I7" s="253" t="s">
        <v>23</v>
      </c>
      <c r="J7" s="253"/>
      <c r="K7" s="254" t="s">
        <v>27</v>
      </c>
      <c r="L7" s="254"/>
      <c r="M7" s="220" t="s">
        <v>28</v>
      </c>
      <c r="N7" s="220"/>
      <c r="O7" s="221" t="s">
        <v>25</v>
      </c>
      <c r="P7" s="221"/>
      <c r="Q7" s="180"/>
      <c r="R7" s="244"/>
      <c r="S7" s="244"/>
      <c r="T7" s="244"/>
      <c r="U7" s="244"/>
      <c r="V7" s="244"/>
      <c r="W7" s="245"/>
      <c r="AC7" s="9" t="s">
        <v>85</v>
      </c>
      <c r="AH7" s="13"/>
      <c r="AI7" s="13"/>
      <c r="AJ7"/>
    </row>
    <row r="8" spans="1:36"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2, 0)</f>
        <v>0</v>
      </c>
      <c r="AA8" s="6">
        <f>IF(M8="X", 4, 0)</f>
        <v>0</v>
      </c>
      <c r="AB8" s="6">
        <f>IF(O8="X", 6, 0)</f>
        <v>0</v>
      </c>
      <c r="AC8" s="5">
        <f>SUM(Y8:AB8)</f>
        <v>0</v>
      </c>
      <c r="AH8" s="13"/>
      <c r="AI8" s="13"/>
      <c r="AJ8"/>
    </row>
    <row r="9" spans="1:36" ht="34" customHeight="1" x14ac:dyDescent="0.2">
      <c r="A9" s="233" t="s">
        <v>198</v>
      </c>
      <c r="B9" s="234"/>
      <c r="C9" s="234"/>
      <c r="D9" s="234"/>
      <c r="E9" s="234"/>
      <c r="F9" s="234"/>
      <c r="G9" s="234"/>
      <c r="H9" s="234"/>
      <c r="I9" s="234"/>
      <c r="J9" s="234"/>
      <c r="K9" s="234"/>
      <c r="L9" s="234"/>
      <c r="M9" s="234"/>
      <c r="N9" s="234"/>
      <c r="O9" s="234"/>
      <c r="P9" s="234"/>
      <c r="Q9" s="234"/>
      <c r="R9" s="234"/>
      <c r="S9" s="234"/>
      <c r="T9" s="234"/>
      <c r="U9" s="234"/>
      <c r="V9" s="234"/>
      <c r="W9" s="235"/>
      <c r="AH9" s="13"/>
      <c r="AI9" s="13"/>
      <c r="AJ9"/>
    </row>
    <row r="10" spans="1:36" ht="26" customHeight="1" thickBot="1" x14ac:dyDescent="0.25">
      <c r="A10" s="236" t="s">
        <v>83</v>
      </c>
      <c r="B10" s="237"/>
      <c r="C10" s="237"/>
      <c r="D10" s="238" t="s">
        <v>234</v>
      </c>
      <c r="E10" s="238"/>
      <c r="F10" s="238"/>
      <c r="G10" s="238"/>
      <c r="H10" s="238"/>
      <c r="I10" s="238"/>
      <c r="J10" s="238"/>
      <c r="K10" s="238"/>
      <c r="L10" s="238"/>
      <c r="M10" s="238"/>
      <c r="N10" s="238"/>
      <c r="O10" s="238"/>
      <c r="P10" s="238"/>
      <c r="Q10" s="238"/>
      <c r="R10" s="238"/>
      <c r="S10" s="238"/>
      <c r="T10" s="238"/>
      <c r="U10" s="238"/>
      <c r="V10" s="238"/>
      <c r="W10" s="239"/>
      <c r="AH10" s="13"/>
      <c r="AI10" s="13"/>
      <c r="AJ10"/>
    </row>
    <row r="11" spans="1:36" ht="67" customHeight="1" x14ac:dyDescent="0.2">
      <c r="A11" s="150">
        <v>12</v>
      </c>
      <c r="B11" s="148" t="s">
        <v>199</v>
      </c>
      <c r="C11" s="148"/>
      <c r="D11" s="148"/>
      <c r="E11" s="148"/>
      <c r="F11" s="148"/>
      <c r="G11" s="148"/>
      <c r="H11" s="148"/>
      <c r="I11" s="211" t="s">
        <v>200</v>
      </c>
      <c r="J11" s="211"/>
      <c r="K11" s="222" t="s">
        <v>450</v>
      </c>
      <c r="L11" s="222"/>
      <c r="M11" s="223" t="s">
        <v>201</v>
      </c>
      <c r="N11" s="223"/>
      <c r="O11" s="224" t="s">
        <v>202</v>
      </c>
      <c r="P11" s="224"/>
      <c r="Q11" s="241">
        <f>AC13</f>
        <v>0</v>
      </c>
      <c r="R11" s="242"/>
      <c r="S11" s="242"/>
      <c r="T11" s="242"/>
      <c r="U11" s="242"/>
      <c r="V11" s="242"/>
      <c r="W11" s="243"/>
      <c r="AF11" s="1">
        <f>Q11</f>
        <v>0</v>
      </c>
      <c r="AH11" s="13"/>
      <c r="AI11" s="13"/>
      <c r="AJ11"/>
    </row>
    <row r="12" spans="1:36" ht="16" x14ac:dyDescent="0.2">
      <c r="A12" s="151"/>
      <c r="B12" s="149"/>
      <c r="C12" s="149"/>
      <c r="D12" s="149"/>
      <c r="E12" s="149"/>
      <c r="F12" s="149"/>
      <c r="G12" s="149"/>
      <c r="H12" s="149"/>
      <c r="I12" s="253" t="s">
        <v>23</v>
      </c>
      <c r="J12" s="253"/>
      <c r="K12" s="254" t="s">
        <v>27</v>
      </c>
      <c r="L12" s="254"/>
      <c r="M12" s="220" t="s">
        <v>28</v>
      </c>
      <c r="N12" s="220"/>
      <c r="O12" s="221" t="s">
        <v>25</v>
      </c>
      <c r="P12" s="221"/>
      <c r="Q12" s="180"/>
      <c r="R12" s="244"/>
      <c r="S12" s="244"/>
      <c r="T12" s="244"/>
      <c r="U12" s="244"/>
      <c r="V12" s="244"/>
      <c r="W12" s="245"/>
      <c r="AC12" s="9" t="s">
        <v>85</v>
      </c>
      <c r="AH12" s="13"/>
      <c r="AI12" s="13"/>
      <c r="AJ12"/>
    </row>
    <row r="13" spans="1:36"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2, 0)</f>
        <v>0</v>
      </c>
      <c r="AA13" s="6">
        <f>IF(M13="X", 4, 0)</f>
        <v>0</v>
      </c>
      <c r="AB13" s="6">
        <f>IF(O13="X", 6, 0)</f>
        <v>0</v>
      </c>
      <c r="AC13" s="5">
        <f>SUM(Y13:AB13)</f>
        <v>0</v>
      </c>
      <c r="AH13" s="13"/>
      <c r="AI13" s="13"/>
      <c r="AJ13"/>
    </row>
    <row r="14" spans="1:36" ht="30" customHeight="1" x14ac:dyDescent="0.2">
      <c r="A14" s="233" t="s">
        <v>203</v>
      </c>
      <c r="B14" s="234"/>
      <c r="C14" s="234"/>
      <c r="D14" s="234"/>
      <c r="E14" s="234"/>
      <c r="F14" s="234"/>
      <c r="G14" s="234"/>
      <c r="H14" s="234"/>
      <c r="I14" s="234"/>
      <c r="J14" s="234"/>
      <c r="K14" s="234"/>
      <c r="L14" s="234"/>
      <c r="M14" s="234"/>
      <c r="N14" s="234"/>
      <c r="O14" s="234"/>
      <c r="P14" s="234"/>
      <c r="Q14" s="234"/>
      <c r="R14" s="234"/>
      <c r="S14" s="234"/>
      <c r="T14" s="234"/>
      <c r="U14" s="234"/>
      <c r="V14" s="234"/>
      <c r="W14" s="235"/>
      <c r="AH14" s="13"/>
      <c r="AI14" s="13"/>
      <c r="AJ14"/>
    </row>
    <row r="15" spans="1:36" ht="25" customHeight="1" thickBot="1" x14ac:dyDescent="0.25">
      <c r="A15" s="236" t="s">
        <v>83</v>
      </c>
      <c r="B15" s="237"/>
      <c r="C15" s="237"/>
      <c r="D15" s="238" t="s">
        <v>235</v>
      </c>
      <c r="E15" s="238"/>
      <c r="F15" s="238"/>
      <c r="G15" s="238"/>
      <c r="H15" s="238"/>
      <c r="I15" s="238"/>
      <c r="J15" s="238"/>
      <c r="K15" s="238"/>
      <c r="L15" s="238"/>
      <c r="M15" s="238"/>
      <c r="N15" s="238"/>
      <c r="O15" s="238"/>
      <c r="P15" s="238"/>
      <c r="Q15" s="238"/>
      <c r="R15" s="238"/>
      <c r="S15" s="238"/>
      <c r="T15" s="238"/>
      <c r="U15" s="238"/>
      <c r="V15" s="238"/>
      <c r="W15" s="239"/>
      <c r="AH15" s="13"/>
      <c r="AI15" s="13"/>
      <c r="AJ15"/>
    </row>
    <row r="16" spans="1:36" ht="82" customHeight="1" x14ac:dyDescent="0.2">
      <c r="A16" s="150">
        <v>13</v>
      </c>
      <c r="B16" s="148" t="s">
        <v>204</v>
      </c>
      <c r="C16" s="148"/>
      <c r="D16" s="148"/>
      <c r="E16" s="148"/>
      <c r="F16" s="148"/>
      <c r="G16" s="148"/>
      <c r="H16" s="148"/>
      <c r="I16" s="211" t="s">
        <v>48</v>
      </c>
      <c r="J16" s="211"/>
      <c r="K16" s="222" t="s">
        <v>205</v>
      </c>
      <c r="L16" s="222"/>
      <c r="M16" s="223" t="s">
        <v>236</v>
      </c>
      <c r="N16" s="223"/>
      <c r="O16" s="224" t="s">
        <v>237</v>
      </c>
      <c r="P16" s="224"/>
      <c r="Q16" s="241">
        <f>AC18</f>
        <v>0</v>
      </c>
      <c r="R16" s="242"/>
      <c r="S16" s="242"/>
      <c r="T16" s="242"/>
      <c r="U16" s="242"/>
      <c r="V16" s="242"/>
      <c r="W16" s="243"/>
      <c r="AF16" s="1">
        <f>Q16</f>
        <v>0</v>
      </c>
      <c r="AH16" s="13"/>
      <c r="AI16" s="13"/>
      <c r="AJ16"/>
    </row>
    <row r="17" spans="1:36" ht="16" x14ac:dyDescent="0.2">
      <c r="A17" s="151"/>
      <c r="B17" s="149"/>
      <c r="C17" s="149"/>
      <c r="D17" s="149"/>
      <c r="E17" s="149"/>
      <c r="F17" s="149"/>
      <c r="G17" s="149"/>
      <c r="H17" s="149"/>
      <c r="I17" s="253" t="s">
        <v>23</v>
      </c>
      <c r="J17" s="253"/>
      <c r="K17" s="254" t="s">
        <v>82</v>
      </c>
      <c r="L17" s="254"/>
      <c r="M17" s="220" t="s">
        <v>27</v>
      </c>
      <c r="N17" s="220"/>
      <c r="O17" s="221" t="s">
        <v>24</v>
      </c>
      <c r="P17" s="221"/>
      <c r="Q17" s="180"/>
      <c r="R17" s="244"/>
      <c r="S17" s="244"/>
      <c r="T17" s="244"/>
      <c r="U17" s="244"/>
      <c r="V17" s="244"/>
      <c r="W17" s="245"/>
      <c r="AC17" s="9" t="s">
        <v>85</v>
      </c>
      <c r="AH17" s="13"/>
      <c r="AI17" s="13"/>
      <c r="AJ17"/>
    </row>
    <row r="18" spans="1:36"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1, 0)</f>
        <v>0</v>
      </c>
      <c r="AA18" s="6">
        <f>IF(M18="X", 2, 0)</f>
        <v>0</v>
      </c>
      <c r="AB18" s="6">
        <f>IF(O18="X", 3, 0)</f>
        <v>0</v>
      </c>
      <c r="AC18" s="5">
        <f>SUM(Y18:AB18)</f>
        <v>0</v>
      </c>
      <c r="AH18" s="13"/>
      <c r="AI18" s="13"/>
      <c r="AJ18"/>
    </row>
    <row r="19" spans="1:36" ht="21" customHeight="1" x14ac:dyDescent="0.2">
      <c r="A19" s="233" t="s">
        <v>206</v>
      </c>
      <c r="B19" s="234"/>
      <c r="C19" s="234"/>
      <c r="D19" s="234"/>
      <c r="E19" s="234"/>
      <c r="F19" s="234"/>
      <c r="G19" s="234"/>
      <c r="H19" s="234"/>
      <c r="I19" s="234"/>
      <c r="J19" s="234"/>
      <c r="K19" s="234"/>
      <c r="L19" s="234"/>
      <c r="M19" s="234"/>
      <c r="N19" s="234"/>
      <c r="O19" s="234"/>
      <c r="P19" s="234"/>
      <c r="Q19" s="234"/>
      <c r="R19" s="234"/>
      <c r="S19" s="234"/>
      <c r="T19" s="234"/>
      <c r="U19" s="234"/>
      <c r="V19" s="234"/>
      <c r="W19" s="235"/>
      <c r="AH19" s="13"/>
      <c r="AI19" s="13"/>
      <c r="AJ19"/>
    </row>
    <row r="20" spans="1:36" ht="17" customHeight="1" thickBot="1" x14ac:dyDescent="0.25">
      <c r="A20" s="236" t="s">
        <v>83</v>
      </c>
      <c r="B20" s="237"/>
      <c r="C20" s="237"/>
      <c r="D20" s="238" t="s">
        <v>238</v>
      </c>
      <c r="E20" s="238"/>
      <c r="F20" s="238"/>
      <c r="G20" s="238"/>
      <c r="H20" s="238"/>
      <c r="I20" s="238"/>
      <c r="J20" s="238"/>
      <c r="K20" s="238"/>
      <c r="L20" s="238"/>
      <c r="M20" s="238"/>
      <c r="N20" s="238"/>
      <c r="O20" s="238"/>
      <c r="P20" s="238"/>
      <c r="Q20" s="238"/>
      <c r="R20" s="238"/>
      <c r="S20" s="238"/>
      <c r="T20" s="238"/>
      <c r="U20" s="238"/>
      <c r="V20" s="238"/>
      <c r="W20" s="239"/>
      <c r="AH20" s="13"/>
      <c r="AI20" s="13"/>
      <c r="AJ20"/>
    </row>
    <row r="21" spans="1:36" ht="57" customHeight="1" x14ac:dyDescent="0.2">
      <c r="A21" s="150">
        <v>14</v>
      </c>
      <c r="B21" s="148" t="s">
        <v>207</v>
      </c>
      <c r="C21" s="148"/>
      <c r="D21" s="148"/>
      <c r="E21" s="148"/>
      <c r="F21" s="148"/>
      <c r="G21" s="148"/>
      <c r="H21" s="148"/>
      <c r="I21" s="211" t="s">
        <v>208</v>
      </c>
      <c r="J21" s="211"/>
      <c r="K21" s="222" t="s">
        <v>205</v>
      </c>
      <c r="L21" s="222"/>
      <c r="M21" s="223" t="s">
        <v>209</v>
      </c>
      <c r="N21" s="223"/>
      <c r="O21" s="224" t="s">
        <v>210</v>
      </c>
      <c r="P21" s="224"/>
      <c r="Q21" s="241">
        <f>AC23</f>
        <v>0</v>
      </c>
      <c r="R21" s="242"/>
      <c r="S21" s="242"/>
      <c r="T21" s="242"/>
      <c r="U21" s="242"/>
      <c r="V21" s="242"/>
      <c r="W21" s="243"/>
      <c r="AF21" s="1">
        <f>Q21</f>
        <v>0</v>
      </c>
      <c r="AH21" s="13"/>
      <c r="AI21" s="13"/>
      <c r="AJ21"/>
    </row>
    <row r="22" spans="1:36" ht="16" x14ac:dyDescent="0.2">
      <c r="A22" s="151"/>
      <c r="B22" s="149"/>
      <c r="C22" s="149"/>
      <c r="D22" s="149"/>
      <c r="E22" s="149"/>
      <c r="F22" s="149"/>
      <c r="G22" s="149"/>
      <c r="H22" s="149"/>
      <c r="I22" s="253" t="s">
        <v>23</v>
      </c>
      <c r="J22" s="253"/>
      <c r="K22" s="254" t="s">
        <v>27</v>
      </c>
      <c r="L22" s="254"/>
      <c r="M22" s="220" t="s">
        <v>28</v>
      </c>
      <c r="N22" s="220"/>
      <c r="O22" s="221" t="s">
        <v>25</v>
      </c>
      <c r="P22" s="221"/>
      <c r="Q22" s="180"/>
      <c r="R22" s="244"/>
      <c r="S22" s="244"/>
      <c r="T22" s="244"/>
      <c r="U22" s="244"/>
      <c r="V22" s="244"/>
      <c r="W22" s="245"/>
      <c r="AC22" s="9" t="s">
        <v>85</v>
      </c>
      <c r="AH22" s="13"/>
      <c r="AI22" s="13"/>
      <c r="AJ22"/>
    </row>
    <row r="23" spans="1:36"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2, 0)</f>
        <v>0</v>
      </c>
      <c r="AA23" s="6">
        <f>IF(M23="X", 4, 0)</f>
        <v>0</v>
      </c>
      <c r="AB23" s="6">
        <f>IF(O23="X", 6, 0)</f>
        <v>0</v>
      </c>
      <c r="AC23" s="5">
        <f>SUM(Y23:AB23)</f>
        <v>0</v>
      </c>
      <c r="AH23" s="13"/>
      <c r="AI23" s="13"/>
      <c r="AJ23"/>
    </row>
    <row r="24" spans="1:36" ht="21" customHeight="1" x14ac:dyDescent="0.2">
      <c r="A24" s="233" t="s">
        <v>211</v>
      </c>
      <c r="B24" s="234"/>
      <c r="C24" s="234"/>
      <c r="D24" s="234"/>
      <c r="E24" s="234"/>
      <c r="F24" s="234"/>
      <c r="G24" s="234"/>
      <c r="H24" s="234"/>
      <c r="I24" s="234"/>
      <c r="J24" s="234"/>
      <c r="K24" s="234"/>
      <c r="L24" s="234"/>
      <c r="M24" s="234"/>
      <c r="N24" s="234"/>
      <c r="O24" s="234"/>
      <c r="P24" s="234"/>
      <c r="Q24" s="234"/>
      <c r="R24" s="234"/>
      <c r="S24" s="234"/>
      <c r="T24" s="234"/>
      <c r="U24" s="234"/>
      <c r="V24" s="234"/>
      <c r="W24" s="235"/>
    </row>
    <row r="25" spans="1:36" ht="15" customHeight="1" thickBot="1" x14ac:dyDescent="0.25">
      <c r="A25" s="236" t="s">
        <v>83</v>
      </c>
      <c r="B25" s="237"/>
      <c r="C25" s="237"/>
      <c r="D25" s="238" t="s">
        <v>239</v>
      </c>
      <c r="E25" s="238"/>
      <c r="F25" s="238"/>
      <c r="G25" s="238"/>
      <c r="H25" s="238"/>
      <c r="I25" s="238"/>
      <c r="J25" s="238"/>
      <c r="K25" s="238"/>
      <c r="L25" s="238"/>
      <c r="M25" s="238"/>
      <c r="N25" s="238"/>
      <c r="O25" s="238"/>
      <c r="P25" s="238"/>
      <c r="Q25" s="238"/>
      <c r="R25" s="238"/>
      <c r="S25" s="238"/>
      <c r="T25" s="238"/>
      <c r="U25" s="238"/>
      <c r="V25" s="238"/>
      <c r="W25" s="239"/>
    </row>
    <row r="26" spans="1:36" ht="69" customHeight="1" x14ac:dyDescent="0.2">
      <c r="A26" s="150">
        <v>15</v>
      </c>
      <c r="B26" s="148" t="s">
        <v>603</v>
      </c>
      <c r="C26" s="148"/>
      <c r="D26" s="148"/>
      <c r="E26" s="148"/>
      <c r="F26" s="148"/>
      <c r="G26" s="148"/>
      <c r="H26" s="148"/>
      <c r="I26" s="211" t="s">
        <v>212</v>
      </c>
      <c r="J26" s="211"/>
      <c r="K26" s="222" t="s">
        <v>213</v>
      </c>
      <c r="L26" s="222"/>
      <c r="M26" s="223" t="s">
        <v>604</v>
      </c>
      <c r="N26" s="223"/>
      <c r="O26" s="224" t="s">
        <v>214</v>
      </c>
      <c r="P26" s="224"/>
      <c r="Q26" s="241">
        <f>AC28</f>
        <v>0</v>
      </c>
      <c r="R26" s="242"/>
      <c r="S26" s="242"/>
      <c r="T26" s="242"/>
      <c r="U26" s="242"/>
      <c r="V26" s="242"/>
      <c r="W26" s="243"/>
      <c r="AF26" s="1">
        <f>Q26</f>
        <v>0</v>
      </c>
    </row>
    <row r="27" spans="1:36" x14ac:dyDescent="0.2">
      <c r="A27" s="151"/>
      <c r="B27" s="149"/>
      <c r="C27" s="149"/>
      <c r="D27" s="149"/>
      <c r="E27" s="149"/>
      <c r="F27" s="149"/>
      <c r="G27" s="149"/>
      <c r="H27" s="149"/>
      <c r="I27" s="253" t="s">
        <v>23</v>
      </c>
      <c r="J27" s="253"/>
      <c r="K27" s="254" t="s">
        <v>27</v>
      </c>
      <c r="L27" s="254"/>
      <c r="M27" s="220" t="s">
        <v>28</v>
      </c>
      <c r="N27" s="220"/>
      <c r="O27" s="221" t="s">
        <v>25</v>
      </c>
      <c r="P27" s="221"/>
      <c r="Q27" s="180"/>
      <c r="R27" s="244"/>
      <c r="S27" s="244"/>
      <c r="T27" s="244"/>
      <c r="U27" s="244"/>
      <c r="V27" s="244"/>
      <c r="W27" s="245"/>
      <c r="AC27" s="9" t="s">
        <v>85</v>
      </c>
    </row>
    <row r="28" spans="1:36"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2, 0)</f>
        <v>0</v>
      </c>
      <c r="AA28" s="6">
        <f>IF(M28="X", 4, 0)</f>
        <v>0</v>
      </c>
      <c r="AB28" s="6">
        <f>IF(O28="X", 6, 0)</f>
        <v>0</v>
      </c>
      <c r="AC28" s="5">
        <f>SUM(Y28:AB28)</f>
        <v>0</v>
      </c>
    </row>
    <row r="29" spans="1:36" ht="39" customHeight="1" x14ac:dyDescent="0.2">
      <c r="A29" s="265" t="s">
        <v>512</v>
      </c>
      <c r="B29" s="266"/>
      <c r="C29" s="266"/>
      <c r="D29" s="266"/>
      <c r="E29" s="266"/>
      <c r="F29" s="266"/>
      <c r="G29" s="266"/>
      <c r="H29" s="266"/>
      <c r="I29" s="266"/>
      <c r="J29" s="266"/>
      <c r="K29" s="266"/>
      <c r="L29" s="266"/>
      <c r="M29" s="266"/>
      <c r="N29" s="266"/>
      <c r="O29" s="266"/>
      <c r="P29" s="266"/>
      <c r="Q29" s="266"/>
      <c r="R29" s="266"/>
      <c r="S29" s="266"/>
      <c r="T29" s="266"/>
      <c r="U29" s="266"/>
      <c r="V29" s="266"/>
      <c r="W29" s="267"/>
    </row>
    <row r="30" spans="1:36" ht="24" customHeight="1" thickBot="1" x14ac:dyDescent="0.25">
      <c r="A30" s="268" t="s">
        <v>83</v>
      </c>
      <c r="B30" s="269"/>
      <c r="C30" s="269"/>
      <c r="D30" s="270" t="s">
        <v>498</v>
      </c>
      <c r="E30" s="270"/>
      <c r="F30" s="270"/>
      <c r="G30" s="270"/>
      <c r="H30" s="270"/>
      <c r="I30" s="270"/>
      <c r="J30" s="270"/>
      <c r="K30" s="270"/>
      <c r="L30" s="270"/>
      <c r="M30" s="270"/>
      <c r="N30" s="270"/>
      <c r="O30" s="270"/>
      <c r="P30" s="270"/>
      <c r="Q30" s="270"/>
      <c r="R30" s="270"/>
      <c r="S30" s="270"/>
      <c r="T30" s="270"/>
      <c r="U30" s="270"/>
      <c r="V30" s="270"/>
      <c r="W30" s="271"/>
    </row>
    <row r="31" spans="1:36" ht="61" customHeight="1" x14ac:dyDescent="0.2">
      <c r="A31" s="150">
        <v>16</v>
      </c>
      <c r="B31" s="148" t="s">
        <v>215</v>
      </c>
      <c r="C31" s="148"/>
      <c r="D31" s="148"/>
      <c r="E31" s="148"/>
      <c r="F31" s="148"/>
      <c r="G31" s="148"/>
      <c r="H31" s="148"/>
      <c r="I31" s="211" t="s">
        <v>48</v>
      </c>
      <c r="J31" s="211"/>
      <c r="K31" s="222" t="s">
        <v>205</v>
      </c>
      <c r="L31" s="222"/>
      <c r="M31" s="223" t="s">
        <v>216</v>
      </c>
      <c r="N31" s="223"/>
      <c r="O31" s="224" t="s">
        <v>217</v>
      </c>
      <c r="P31" s="224"/>
      <c r="Q31" s="241">
        <f>AC33</f>
        <v>0</v>
      </c>
      <c r="R31" s="242"/>
      <c r="S31" s="242"/>
      <c r="T31" s="242"/>
      <c r="U31" s="242"/>
      <c r="V31" s="242"/>
      <c r="W31" s="243"/>
      <c r="AF31" s="1">
        <f>Q31</f>
        <v>0</v>
      </c>
    </row>
    <row r="32" spans="1:36" x14ac:dyDescent="0.2">
      <c r="A32" s="151"/>
      <c r="B32" s="149"/>
      <c r="C32" s="149"/>
      <c r="D32" s="149"/>
      <c r="E32" s="149"/>
      <c r="F32" s="149"/>
      <c r="G32" s="149"/>
      <c r="H32" s="149"/>
      <c r="I32" s="253" t="s">
        <v>23</v>
      </c>
      <c r="J32" s="253"/>
      <c r="K32" s="254" t="s">
        <v>82</v>
      </c>
      <c r="L32" s="254"/>
      <c r="M32" s="220" t="s">
        <v>27</v>
      </c>
      <c r="N32" s="220"/>
      <c r="O32" s="221" t="s">
        <v>24</v>
      </c>
      <c r="P32" s="221"/>
      <c r="Q32" s="180"/>
      <c r="R32" s="244"/>
      <c r="S32" s="244"/>
      <c r="T32" s="244"/>
      <c r="U32" s="244"/>
      <c r="V32" s="244"/>
      <c r="W32" s="245"/>
      <c r="AC32" s="9" t="s">
        <v>85</v>
      </c>
    </row>
    <row r="33" spans="1:32"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1, 0)</f>
        <v>0</v>
      </c>
      <c r="AA33" s="6">
        <f>IF(M33="X", 2, 0)</f>
        <v>0</v>
      </c>
      <c r="AB33" s="6">
        <f>IF(O33="X", 3, 0)</f>
        <v>0</v>
      </c>
      <c r="AC33" s="5">
        <f>SUM(Y33:AB33)</f>
        <v>0</v>
      </c>
    </row>
    <row r="34" spans="1:32" ht="24" customHeight="1" x14ac:dyDescent="0.2">
      <c r="A34" s="233" t="s">
        <v>218</v>
      </c>
      <c r="B34" s="234"/>
      <c r="C34" s="234"/>
      <c r="D34" s="234"/>
      <c r="E34" s="234"/>
      <c r="F34" s="234"/>
      <c r="G34" s="234"/>
      <c r="H34" s="234"/>
      <c r="I34" s="234"/>
      <c r="J34" s="234"/>
      <c r="K34" s="234"/>
      <c r="L34" s="234"/>
      <c r="M34" s="234"/>
      <c r="N34" s="234"/>
      <c r="O34" s="234"/>
      <c r="P34" s="234"/>
      <c r="Q34" s="234"/>
      <c r="R34" s="234"/>
      <c r="S34" s="234"/>
      <c r="T34" s="234"/>
      <c r="U34" s="234"/>
      <c r="V34" s="234"/>
      <c r="W34" s="235"/>
    </row>
    <row r="35" spans="1:32" ht="30" customHeight="1" thickBot="1" x14ac:dyDescent="0.25">
      <c r="A35" s="236" t="s">
        <v>83</v>
      </c>
      <c r="B35" s="237"/>
      <c r="C35" s="237"/>
      <c r="D35" s="238" t="s">
        <v>240</v>
      </c>
      <c r="E35" s="238"/>
      <c r="F35" s="238"/>
      <c r="G35" s="238"/>
      <c r="H35" s="238"/>
      <c r="I35" s="238"/>
      <c r="J35" s="238"/>
      <c r="K35" s="238"/>
      <c r="L35" s="238"/>
      <c r="M35" s="238"/>
      <c r="N35" s="238"/>
      <c r="O35" s="238"/>
      <c r="P35" s="238"/>
      <c r="Q35" s="238"/>
      <c r="R35" s="238"/>
      <c r="S35" s="238"/>
      <c r="T35" s="238"/>
      <c r="U35" s="238"/>
      <c r="V35" s="238"/>
      <c r="W35" s="239"/>
    </row>
    <row r="36" spans="1:32" ht="77" customHeight="1" x14ac:dyDescent="0.2">
      <c r="A36" s="150">
        <v>17</v>
      </c>
      <c r="B36" s="148" t="s">
        <v>219</v>
      </c>
      <c r="C36" s="148"/>
      <c r="D36" s="148"/>
      <c r="E36" s="148"/>
      <c r="F36" s="148"/>
      <c r="G36" s="148"/>
      <c r="H36" s="148"/>
      <c r="I36" s="211" t="s">
        <v>220</v>
      </c>
      <c r="J36" s="211"/>
      <c r="K36" s="222" t="s">
        <v>221</v>
      </c>
      <c r="L36" s="222"/>
      <c r="M36" s="223" t="s">
        <v>222</v>
      </c>
      <c r="N36" s="223"/>
      <c r="O36" s="224" t="s">
        <v>223</v>
      </c>
      <c r="P36" s="224"/>
      <c r="Q36" s="241">
        <f>AC38</f>
        <v>0</v>
      </c>
      <c r="R36" s="242"/>
      <c r="S36" s="242"/>
      <c r="T36" s="242"/>
      <c r="U36" s="242"/>
      <c r="V36" s="242"/>
      <c r="W36" s="243"/>
      <c r="AF36" s="1">
        <f>Q36</f>
        <v>0</v>
      </c>
    </row>
    <row r="37" spans="1:32" x14ac:dyDescent="0.2">
      <c r="A37" s="151"/>
      <c r="B37" s="149"/>
      <c r="C37" s="149"/>
      <c r="D37" s="149"/>
      <c r="E37" s="149"/>
      <c r="F37" s="149"/>
      <c r="G37" s="149"/>
      <c r="H37" s="149"/>
      <c r="I37" s="253" t="s">
        <v>23</v>
      </c>
      <c r="J37" s="253"/>
      <c r="K37" s="254" t="s">
        <v>82</v>
      </c>
      <c r="L37" s="254"/>
      <c r="M37" s="220" t="s">
        <v>27</v>
      </c>
      <c r="N37" s="220"/>
      <c r="O37" s="221" t="s">
        <v>24</v>
      </c>
      <c r="P37" s="221"/>
      <c r="Q37" s="180"/>
      <c r="R37" s="244"/>
      <c r="S37" s="244"/>
      <c r="T37" s="244"/>
      <c r="U37" s="244"/>
      <c r="V37" s="244"/>
      <c r="W37" s="245"/>
      <c r="AC37" s="9" t="s">
        <v>85</v>
      </c>
    </row>
    <row r="38" spans="1:32"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1, 0)</f>
        <v>0</v>
      </c>
      <c r="AA38" s="6">
        <f>IF(M38="X", 2, 0)</f>
        <v>0</v>
      </c>
      <c r="AB38" s="6">
        <f>IF(O38="X", 3, 0)</f>
        <v>0</v>
      </c>
      <c r="AC38" s="5">
        <f>SUM(Y38:AB38)</f>
        <v>0</v>
      </c>
    </row>
    <row r="39" spans="1:32" ht="36" customHeight="1" x14ac:dyDescent="0.2">
      <c r="A39" s="233" t="s">
        <v>224</v>
      </c>
      <c r="B39" s="234"/>
      <c r="C39" s="234"/>
      <c r="D39" s="234"/>
      <c r="E39" s="234"/>
      <c r="F39" s="234"/>
      <c r="G39" s="234"/>
      <c r="H39" s="234"/>
      <c r="I39" s="234"/>
      <c r="J39" s="234"/>
      <c r="K39" s="234"/>
      <c r="L39" s="234"/>
      <c r="M39" s="234"/>
      <c r="N39" s="234"/>
      <c r="O39" s="234"/>
      <c r="P39" s="234"/>
      <c r="Q39" s="234"/>
      <c r="R39" s="234"/>
      <c r="S39" s="234"/>
      <c r="T39" s="234"/>
      <c r="U39" s="234"/>
      <c r="V39" s="234"/>
      <c r="W39" s="235"/>
    </row>
    <row r="40" spans="1:32" ht="29" customHeight="1" thickBot="1" x14ac:dyDescent="0.25">
      <c r="A40" s="236" t="s">
        <v>83</v>
      </c>
      <c r="B40" s="237"/>
      <c r="C40" s="237"/>
      <c r="D40" s="238" t="s">
        <v>241</v>
      </c>
      <c r="E40" s="238"/>
      <c r="F40" s="238"/>
      <c r="G40" s="238"/>
      <c r="H40" s="238"/>
      <c r="I40" s="238"/>
      <c r="J40" s="238"/>
      <c r="K40" s="238"/>
      <c r="L40" s="238"/>
      <c r="M40" s="238"/>
      <c r="N40" s="238"/>
      <c r="O40" s="238"/>
      <c r="P40" s="238"/>
      <c r="Q40" s="238"/>
      <c r="R40" s="238"/>
      <c r="S40" s="238"/>
      <c r="T40" s="238"/>
      <c r="U40" s="238"/>
      <c r="V40" s="238"/>
      <c r="W40" s="239"/>
    </row>
    <row r="41" spans="1:32" ht="69" customHeight="1" x14ac:dyDescent="0.2">
      <c r="A41" s="150">
        <v>18</v>
      </c>
      <c r="B41" s="148" t="s">
        <v>225</v>
      </c>
      <c r="C41" s="148"/>
      <c r="D41" s="148"/>
      <c r="E41" s="148"/>
      <c r="F41" s="148"/>
      <c r="G41" s="148"/>
      <c r="H41" s="148"/>
      <c r="I41" s="211" t="s">
        <v>226</v>
      </c>
      <c r="J41" s="211"/>
      <c r="K41" s="222" t="s">
        <v>227</v>
      </c>
      <c r="L41" s="222"/>
      <c r="M41" s="223" t="s">
        <v>228</v>
      </c>
      <c r="N41" s="223"/>
      <c r="O41" s="224" t="s">
        <v>229</v>
      </c>
      <c r="P41" s="224"/>
      <c r="Q41" s="241">
        <f>AC43</f>
        <v>0</v>
      </c>
      <c r="R41" s="242"/>
      <c r="S41" s="242"/>
      <c r="T41" s="242"/>
      <c r="U41" s="242"/>
      <c r="V41" s="242"/>
      <c r="W41" s="243"/>
      <c r="AF41" s="1">
        <f>Q41</f>
        <v>0</v>
      </c>
    </row>
    <row r="42" spans="1:32" x14ac:dyDescent="0.2">
      <c r="A42" s="151"/>
      <c r="B42" s="149"/>
      <c r="C42" s="149"/>
      <c r="D42" s="149"/>
      <c r="E42" s="149"/>
      <c r="F42" s="149"/>
      <c r="G42" s="149"/>
      <c r="H42" s="149"/>
      <c r="I42" s="253" t="s">
        <v>23</v>
      </c>
      <c r="J42" s="253"/>
      <c r="K42" s="254" t="s">
        <v>27</v>
      </c>
      <c r="L42" s="254"/>
      <c r="M42" s="220" t="s">
        <v>28</v>
      </c>
      <c r="N42" s="220"/>
      <c r="O42" s="221" t="s">
        <v>25</v>
      </c>
      <c r="P42" s="221"/>
      <c r="Q42" s="180"/>
      <c r="R42" s="244"/>
      <c r="S42" s="244"/>
      <c r="T42" s="244"/>
      <c r="U42" s="244"/>
      <c r="V42" s="244"/>
      <c r="W42" s="245"/>
      <c r="AC42" s="9" t="s">
        <v>85</v>
      </c>
    </row>
    <row r="43" spans="1:32" ht="48" customHeight="1" x14ac:dyDescent="0.2">
      <c r="A43" s="151"/>
      <c r="B43" s="149"/>
      <c r="C43" s="149"/>
      <c r="D43" s="149"/>
      <c r="E43" s="149"/>
      <c r="F43" s="149"/>
      <c r="G43" s="149"/>
      <c r="H43" s="149"/>
      <c r="I43" s="240"/>
      <c r="J43" s="240"/>
      <c r="K43" s="240"/>
      <c r="L43" s="240"/>
      <c r="M43" s="240"/>
      <c r="N43" s="240"/>
      <c r="O43" s="240"/>
      <c r="P43" s="240"/>
      <c r="Q43" s="180"/>
      <c r="R43" s="244"/>
      <c r="S43" s="244"/>
      <c r="T43" s="244"/>
      <c r="U43" s="244"/>
      <c r="V43" s="244"/>
      <c r="W43" s="245"/>
      <c r="Y43" s="6">
        <f>IF(I43="X", 0, 0)</f>
        <v>0</v>
      </c>
      <c r="Z43" s="6">
        <f>IF(K43="X", 2, 0)</f>
        <v>0</v>
      </c>
      <c r="AA43" s="6">
        <f>IF(M43="X", 4, 0)</f>
        <v>0</v>
      </c>
      <c r="AB43" s="6">
        <f>IF(O43="X", 6, 0)</f>
        <v>0</v>
      </c>
      <c r="AC43" s="5">
        <f>SUM(Y43:AB43)</f>
        <v>0</v>
      </c>
    </row>
    <row r="44" spans="1:32" ht="35" customHeight="1" x14ac:dyDescent="0.2">
      <c r="A44" s="233" t="s">
        <v>230</v>
      </c>
      <c r="B44" s="234"/>
      <c r="C44" s="234"/>
      <c r="D44" s="234"/>
      <c r="E44" s="234"/>
      <c r="F44" s="234"/>
      <c r="G44" s="234"/>
      <c r="H44" s="234"/>
      <c r="I44" s="234"/>
      <c r="J44" s="234"/>
      <c r="K44" s="234"/>
      <c r="L44" s="234"/>
      <c r="M44" s="234"/>
      <c r="N44" s="234"/>
      <c r="O44" s="234"/>
      <c r="P44" s="234"/>
      <c r="Q44" s="234"/>
      <c r="R44" s="234"/>
      <c r="S44" s="234"/>
      <c r="T44" s="234"/>
      <c r="U44" s="234"/>
      <c r="V44" s="234"/>
      <c r="W44" s="235"/>
    </row>
    <row r="45" spans="1:32" ht="29" customHeight="1" thickBot="1" x14ac:dyDescent="0.25">
      <c r="A45" s="236" t="s">
        <v>83</v>
      </c>
      <c r="B45" s="237"/>
      <c r="C45" s="237"/>
      <c r="D45" s="238" t="s">
        <v>513</v>
      </c>
      <c r="E45" s="238"/>
      <c r="F45" s="238"/>
      <c r="G45" s="238"/>
      <c r="H45" s="238"/>
      <c r="I45" s="238"/>
      <c r="J45" s="238"/>
      <c r="K45" s="238"/>
      <c r="L45" s="238"/>
      <c r="M45" s="238"/>
      <c r="N45" s="238"/>
      <c r="O45" s="238"/>
      <c r="P45" s="238"/>
      <c r="Q45" s="238"/>
      <c r="R45" s="238"/>
      <c r="S45" s="238"/>
      <c r="T45" s="238"/>
      <c r="U45" s="238"/>
      <c r="V45" s="238"/>
      <c r="W45" s="239"/>
    </row>
    <row r="46" spans="1:32" ht="15" thickBot="1" x14ac:dyDescent="0.25">
      <c r="A46" s="2"/>
      <c r="B46" s="2"/>
      <c r="C46" s="2"/>
      <c r="D46" s="2"/>
      <c r="E46" s="2"/>
      <c r="F46" s="2"/>
      <c r="G46" s="2"/>
      <c r="H46" s="2"/>
      <c r="I46" s="2"/>
      <c r="J46" s="2"/>
      <c r="K46" s="2"/>
      <c r="L46" s="2"/>
      <c r="M46" s="2"/>
      <c r="N46" s="2"/>
      <c r="O46" s="2"/>
      <c r="P46" s="2"/>
      <c r="Q46" s="2"/>
      <c r="R46" s="2"/>
      <c r="S46" s="2"/>
      <c r="T46" s="2"/>
      <c r="U46" s="2"/>
      <c r="V46" s="2"/>
      <c r="W46" s="2"/>
    </row>
    <row r="47" spans="1:32" ht="24" customHeight="1" x14ac:dyDescent="0.2">
      <c r="A47" s="272" t="s">
        <v>231</v>
      </c>
      <c r="B47" s="273"/>
      <c r="C47" s="273"/>
      <c r="D47" s="273"/>
      <c r="E47" s="273"/>
      <c r="F47" s="273"/>
      <c r="G47" s="273"/>
      <c r="H47" s="273"/>
      <c r="I47" s="273"/>
      <c r="J47" s="273"/>
      <c r="K47" s="273"/>
      <c r="L47" s="273"/>
      <c r="M47" s="273"/>
      <c r="N47" s="273"/>
      <c r="O47" s="273"/>
      <c r="P47" s="274"/>
      <c r="Q47" s="11">
        <f>Q36+Q31+Q26+Q21+Q16+Q11+Q6+Q41</f>
        <v>0</v>
      </c>
      <c r="R47" s="264"/>
      <c r="S47" s="264"/>
      <c r="T47" s="264"/>
      <c r="U47" s="264"/>
      <c r="V47" s="264"/>
      <c r="W47" s="264"/>
    </row>
    <row r="48" spans="1:32" ht="15" thickBot="1" x14ac:dyDescent="0.25">
      <c r="A48" s="275"/>
      <c r="B48" s="276"/>
      <c r="C48" s="276"/>
      <c r="D48" s="276"/>
      <c r="E48" s="276"/>
      <c r="F48" s="276"/>
      <c r="G48" s="276"/>
      <c r="H48" s="276"/>
      <c r="I48" s="276"/>
      <c r="J48" s="276"/>
      <c r="K48" s="276"/>
      <c r="L48" s="276"/>
      <c r="M48" s="276"/>
      <c r="N48" s="276"/>
      <c r="O48" s="276"/>
      <c r="P48" s="277"/>
      <c r="Q48" s="12" t="s">
        <v>232</v>
      </c>
      <c r="R48" s="251"/>
      <c r="S48" s="251"/>
      <c r="T48" s="251"/>
      <c r="U48" s="251"/>
      <c r="V48" s="251"/>
      <c r="W48" s="251"/>
    </row>
    <row r="49" spans="1:23" x14ac:dyDescent="0.2">
      <c r="A49" s="2"/>
      <c r="B49" s="2"/>
      <c r="C49" s="2"/>
      <c r="D49" s="2"/>
      <c r="E49" s="2"/>
      <c r="F49" s="2"/>
      <c r="G49" s="2"/>
      <c r="H49" s="2"/>
      <c r="I49" s="2"/>
      <c r="J49" s="2"/>
      <c r="K49" s="2"/>
      <c r="L49" s="2"/>
      <c r="M49" s="2"/>
      <c r="N49" s="2"/>
      <c r="O49" s="2"/>
      <c r="P49" s="2"/>
      <c r="Q49" s="2"/>
      <c r="R49" s="2"/>
      <c r="S49" s="2"/>
      <c r="T49" s="2"/>
      <c r="U49" s="2"/>
      <c r="V49" s="2"/>
      <c r="W49" s="2"/>
    </row>
    <row r="50" spans="1:23" x14ac:dyDescent="0.2">
      <c r="A50" s="2"/>
      <c r="B50" s="2"/>
      <c r="C50" s="2"/>
      <c r="D50" s="2"/>
      <c r="E50" s="2"/>
      <c r="F50" s="2"/>
      <c r="G50" s="2"/>
      <c r="H50" s="2"/>
      <c r="I50" s="2"/>
      <c r="J50" s="2"/>
      <c r="K50" s="2"/>
      <c r="L50" s="2"/>
      <c r="M50" s="2"/>
      <c r="N50" s="2"/>
      <c r="O50" s="2"/>
      <c r="P50" s="2"/>
      <c r="Q50" s="2"/>
      <c r="R50" s="2"/>
      <c r="S50" s="2"/>
      <c r="T50" s="2"/>
      <c r="U50" s="2"/>
      <c r="V50" s="2"/>
      <c r="W50" s="2"/>
    </row>
    <row r="51" spans="1:23" x14ac:dyDescent="0.2">
      <c r="A51" s="2"/>
      <c r="B51" s="2"/>
      <c r="C51" s="2"/>
      <c r="D51" s="2"/>
      <c r="E51" s="2"/>
      <c r="F51" s="2"/>
      <c r="G51" s="2"/>
      <c r="H51" s="2"/>
      <c r="I51" s="2"/>
      <c r="J51" s="2"/>
      <c r="K51" s="2"/>
      <c r="L51" s="2"/>
      <c r="M51" s="2"/>
      <c r="N51" s="2"/>
      <c r="O51" s="2"/>
      <c r="P51" s="2"/>
      <c r="Q51" s="2"/>
      <c r="R51" s="2"/>
      <c r="S51" s="2"/>
      <c r="T51" s="2"/>
      <c r="U51" s="2"/>
      <c r="V51" s="2"/>
      <c r="W51" s="2"/>
    </row>
    <row r="52" spans="1:23" x14ac:dyDescent="0.2">
      <c r="A52" s="2"/>
      <c r="B52" s="2"/>
      <c r="C52" s="2"/>
      <c r="D52" s="2"/>
      <c r="E52" s="2"/>
      <c r="F52" s="2"/>
      <c r="G52" s="2"/>
      <c r="H52" s="2"/>
      <c r="I52" s="2"/>
      <c r="J52" s="2"/>
      <c r="K52" s="2"/>
      <c r="L52" s="2"/>
      <c r="M52" s="2"/>
      <c r="N52" s="2"/>
      <c r="O52" s="2"/>
      <c r="P52" s="2"/>
      <c r="Q52" s="2"/>
      <c r="R52" s="2"/>
      <c r="S52" s="2"/>
      <c r="T52" s="2"/>
      <c r="U52" s="2"/>
      <c r="V52" s="2"/>
      <c r="W52" s="2"/>
    </row>
    <row r="53" spans="1:23" x14ac:dyDescent="0.2">
      <c r="A53" s="2"/>
      <c r="B53" s="2"/>
      <c r="C53" s="2"/>
      <c r="D53" s="2"/>
      <c r="E53" s="2"/>
      <c r="F53" s="2"/>
      <c r="G53" s="2"/>
      <c r="H53" s="2"/>
      <c r="I53" s="2"/>
      <c r="J53" s="2"/>
      <c r="K53" s="2"/>
      <c r="L53" s="2"/>
      <c r="M53" s="2"/>
      <c r="N53" s="2"/>
      <c r="O53" s="2"/>
      <c r="P53" s="2"/>
      <c r="Q53" s="2"/>
      <c r="R53" s="2"/>
      <c r="S53" s="2"/>
      <c r="T53" s="2"/>
      <c r="U53" s="2"/>
      <c r="V53" s="2"/>
      <c r="W53" s="2"/>
    </row>
    <row r="54" spans="1:23" x14ac:dyDescent="0.2">
      <c r="A54" s="2"/>
      <c r="B54" s="2"/>
      <c r="C54" s="2"/>
      <c r="D54" s="2"/>
      <c r="E54" s="2"/>
      <c r="F54" s="2"/>
      <c r="G54" s="2"/>
      <c r="H54" s="2"/>
      <c r="I54" s="2"/>
      <c r="J54" s="2"/>
      <c r="K54" s="2"/>
      <c r="L54" s="2"/>
      <c r="M54" s="2"/>
      <c r="N54" s="2"/>
      <c r="O54" s="2"/>
      <c r="P54" s="2"/>
      <c r="Q54" s="2"/>
      <c r="R54" s="2"/>
      <c r="S54" s="2"/>
      <c r="T54" s="2"/>
      <c r="U54" s="2"/>
      <c r="V54" s="2"/>
      <c r="W54" s="2"/>
    </row>
    <row r="55" spans="1:23" x14ac:dyDescent="0.2">
      <c r="A55" s="2"/>
      <c r="B55" s="2"/>
      <c r="C55" s="2"/>
      <c r="D55" s="2"/>
      <c r="E55" s="2"/>
      <c r="F55" s="2"/>
      <c r="G55" s="2"/>
      <c r="H55" s="2"/>
      <c r="I55" s="2"/>
      <c r="J55" s="2"/>
      <c r="K55" s="2"/>
      <c r="L55" s="2"/>
      <c r="M55" s="2"/>
      <c r="N55" s="2"/>
      <c r="O55" s="2"/>
      <c r="P55" s="2"/>
      <c r="Q55" s="2"/>
      <c r="R55" s="2"/>
      <c r="S55" s="2"/>
      <c r="T55" s="2"/>
      <c r="U55" s="2"/>
      <c r="V55" s="2"/>
      <c r="W55" s="2"/>
    </row>
    <row r="56" spans="1:23" x14ac:dyDescent="0.2">
      <c r="A56" s="2"/>
      <c r="B56" s="2"/>
      <c r="C56" s="2"/>
      <c r="D56" s="2"/>
      <c r="E56" s="2"/>
      <c r="F56" s="2"/>
      <c r="G56" s="2"/>
      <c r="H56" s="2"/>
      <c r="I56" s="2"/>
      <c r="J56" s="2"/>
      <c r="K56" s="2"/>
      <c r="L56" s="2"/>
      <c r="M56" s="2"/>
      <c r="N56" s="2"/>
      <c r="O56" s="2"/>
      <c r="P56" s="2"/>
      <c r="Q56" s="2"/>
      <c r="R56" s="2"/>
      <c r="S56" s="2"/>
      <c r="T56" s="2"/>
      <c r="U56" s="2"/>
      <c r="V56" s="2"/>
      <c r="W56" s="2"/>
    </row>
    <row r="57" spans="1:23" x14ac:dyDescent="0.2">
      <c r="A57" s="2"/>
      <c r="B57" s="2"/>
      <c r="C57" s="2"/>
      <c r="D57" s="2"/>
      <c r="E57" s="2"/>
      <c r="F57" s="2"/>
      <c r="G57" s="2"/>
      <c r="H57" s="2"/>
      <c r="I57" s="2"/>
      <c r="J57" s="2"/>
      <c r="K57" s="2"/>
      <c r="L57" s="2"/>
      <c r="M57" s="2"/>
      <c r="N57" s="2"/>
      <c r="O57" s="2"/>
      <c r="P57" s="2"/>
      <c r="Q57" s="2"/>
      <c r="R57" s="2"/>
      <c r="S57" s="2"/>
      <c r="T57" s="2"/>
      <c r="U57" s="2"/>
      <c r="V57" s="2"/>
      <c r="W57" s="2"/>
    </row>
    <row r="58" spans="1:23" x14ac:dyDescent="0.2">
      <c r="A58" s="2" t="s">
        <v>140</v>
      </c>
      <c r="B58" s="2"/>
      <c r="C58" s="2"/>
      <c r="D58" s="2"/>
      <c r="E58" s="2"/>
      <c r="F58" s="2"/>
      <c r="G58" s="2"/>
      <c r="H58" s="2"/>
      <c r="I58" s="2"/>
      <c r="J58" s="2"/>
      <c r="K58" s="2"/>
      <c r="L58" s="2"/>
      <c r="M58" s="2"/>
      <c r="N58" s="2"/>
      <c r="O58" s="2"/>
      <c r="P58" s="2"/>
      <c r="Q58" s="2"/>
      <c r="R58" s="2"/>
      <c r="S58" s="2"/>
      <c r="T58" s="2"/>
      <c r="U58" s="2"/>
      <c r="V58" s="2"/>
      <c r="W58" s="2"/>
    </row>
    <row r="59" spans="1:23" x14ac:dyDescent="0.2">
      <c r="A59" s="2"/>
      <c r="B59" s="2"/>
      <c r="C59" s="2"/>
      <c r="D59" s="2"/>
      <c r="E59" s="2"/>
      <c r="F59" s="2"/>
      <c r="G59" s="2"/>
      <c r="H59" s="2"/>
      <c r="I59" s="2"/>
      <c r="J59" s="2"/>
      <c r="K59" s="2"/>
      <c r="L59" s="2"/>
      <c r="M59" s="2"/>
      <c r="N59" s="2"/>
      <c r="O59" s="2"/>
      <c r="P59" s="2"/>
      <c r="Q59" s="2"/>
      <c r="R59" s="2"/>
      <c r="S59" s="2"/>
      <c r="T59" s="2"/>
      <c r="U59" s="2"/>
      <c r="V59" s="2"/>
      <c r="W59" s="2"/>
    </row>
    <row r="60" spans="1:23" x14ac:dyDescent="0.2">
      <c r="A60" s="255"/>
      <c r="B60" s="256"/>
      <c r="C60" s="256"/>
      <c r="D60" s="256"/>
      <c r="E60" s="256"/>
      <c r="F60" s="256"/>
      <c r="G60" s="256"/>
      <c r="H60" s="256"/>
      <c r="I60" s="256"/>
      <c r="J60" s="256"/>
      <c r="K60" s="256"/>
      <c r="L60" s="256"/>
      <c r="M60" s="256"/>
      <c r="N60" s="256"/>
      <c r="O60" s="256"/>
      <c r="P60" s="256"/>
      <c r="Q60" s="256"/>
      <c r="R60" s="256"/>
      <c r="S60" s="256"/>
      <c r="T60" s="256"/>
      <c r="U60" s="256"/>
      <c r="V60" s="256"/>
      <c r="W60" s="257"/>
    </row>
    <row r="61" spans="1:23" x14ac:dyDescent="0.2">
      <c r="A61" s="258"/>
      <c r="B61" s="259"/>
      <c r="C61" s="259"/>
      <c r="D61" s="259"/>
      <c r="E61" s="259"/>
      <c r="F61" s="259"/>
      <c r="G61" s="259"/>
      <c r="H61" s="259"/>
      <c r="I61" s="259"/>
      <c r="J61" s="259"/>
      <c r="K61" s="259"/>
      <c r="L61" s="259"/>
      <c r="M61" s="259"/>
      <c r="N61" s="259"/>
      <c r="O61" s="259"/>
      <c r="P61" s="259"/>
      <c r="Q61" s="259"/>
      <c r="R61" s="259"/>
      <c r="S61" s="259"/>
      <c r="T61" s="259"/>
      <c r="U61" s="259"/>
      <c r="V61" s="259"/>
      <c r="W61" s="260"/>
    </row>
    <row r="62" spans="1:23" x14ac:dyDescent="0.2">
      <c r="A62" s="258"/>
      <c r="B62" s="259"/>
      <c r="C62" s="259"/>
      <c r="D62" s="259"/>
      <c r="E62" s="259"/>
      <c r="F62" s="259"/>
      <c r="G62" s="259"/>
      <c r="H62" s="259"/>
      <c r="I62" s="259"/>
      <c r="J62" s="259"/>
      <c r="K62" s="259"/>
      <c r="L62" s="259"/>
      <c r="M62" s="259"/>
      <c r="N62" s="259"/>
      <c r="O62" s="259"/>
      <c r="P62" s="259"/>
      <c r="Q62" s="259"/>
      <c r="R62" s="259"/>
      <c r="S62" s="259"/>
      <c r="T62" s="259"/>
      <c r="U62" s="259"/>
      <c r="V62" s="259"/>
      <c r="W62" s="260"/>
    </row>
    <row r="63" spans="1:23" x14ac:dyDescent="0.2">
      <c r="A63" s="258"/>
      <c r="B63" s="259"/>
      <c r="C63" s="259"/>
      <c r="D63" s="259"/>
      <c r="E63" s="259"/>
      <c r="F63" s="259"/>
      <c r="G63" s="259"/>
      <c r="H63" s="259"/>
      <c r="I63" s="259"/>
      <c r="J63" s="259"/>
      <c r="K63" s="259"/>
      <c r="L63" s="259"/>
      <c r="M63" s="259"/>
      <c r="N63" s="259"/>
      <c r="O63" s="259"/>
      <c r="P63" s="259"/>
      <c r="Q63" s="259"/>
      <c r="R63" s="259"/>
      <c r="S63" s="259"/>
      <c r="T63" s="259"/>
      <c r="U63" s="259"/>
      <c r="V63" s="259"/>
      <c r="W63" s="260"/>
    </row>
    <row r="64" spans="1:23" x14ac:dyDescent="0.2">
      <c r="A64" s="258"/>
      <c r="B64" s="259"/>
      <c r="C64" s="259"/>
      <c r="D64" s="259"/>
      <c r="E64" s="259"/>
      <c r="F64" s="259"/>
      <c r="G64" s="259"/>
      <c r="H64" s="259"/>
      <c r="I64" s="259"/>
      <c r="J64" s="259"/>
      <c r="K64" s="259"/>
      <c r="L64" s="259"/>
      <c r="M64" s="259"/>
      <c r="N64" s="259"/>
      <c r="O64" s="259"/>
      <c r="P64" s="259"/>
      <c r="Q64" s="259"/>
      <c r="R64" s="259"/>
      <c r="S64" s="259"/>
      <c r="T64" s="259"/>
      <c r="U64" s="259"/>
      <c r="V64" s="259"/>
      <c r="W64" s="260"/>
    </row>
    <row r="65" spans="1:23" x14ac:dyDescent="0.2">
      <c r="A65" s="258"/>
      <c r="B65" s="259"/>
      <c r="C65" s="259"/>
      <c r="D65" s="259"/>
      <c r="E65" s="259"/>
      <c r="F65" s="259"/>
      <c r="G65" s="259"/>
      <c r="H65" s="259"/>
      <c r="I65" s="259"/>
      <c r="J65" s="259"/>
      <c r="K65" s="259"/>
      <c r="L65" s="259"/>
      <c r="M65" s="259"/>
      <c r="N65" s="259"/>
      <c r="O65" s="259"/>
      <c r="P65" s="259"/>
      <c r="Q65" s="259"/>
      <c r="R65" s="259"/>
      <c r="S65" s="259"/>
      <c r="T65" s="259"/>
      <c r="U65" s="259"/>
      <c r="V65" s="259"/>
      <c r="W65" s="260"/>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58"/>
      <c r="B72" s="259"/>
      <c r="C72" s="259"/>
      <c r="D72" s="259"/>
      <c r="E72" s="259"/>
      <c r="F72" s="259"/>
      <c r="G72" s="259"/>
      <c r="H72" s="259"/>
      <c r="I72" s="259"/>
      <c r="J72" s="259"/>
      <c r="K72" s="259"/>
      <c r="L72" s="259"/>
      <c r="M72" s="259"/>
      <c r="N72" s="259"/>
      <c r="O72" s="259"/>
      <c r="P72" s="259"/>
      <c r="Q72" s="259"/>
      <c r="R72" s="259"/>
      <c r="S72" s="259"/>
      <c r="T72" s="259"/>
      <c r="U72" s="259"/>
      <c r="V72" s="259"/>
      <c r="W72" s="260"/>
    </row>
    <row r="73" spans="1:23" x14ac:dyDescent="0.2">
      <c r="A73" s="258"/>
      <c r="B73" s="259"/>
      <c r="C73" s="259"/>
      <c r="D73" s="259"/>
      <c r="E73" s="259"/>
      <c r="F73" s="259"/>
      <c r="G73" s="259"/>
      <c r="H73" s="259"/>
      <c r="I73" s="259"/>
      <c r="J73" s="259"/>
      <c r="K73" s="259"/>
      <c r="L73" s="259"/>
      <c r="M73" s="259"/>
      <c r="N73" s="259"/>
      <c r="O73" s="259"/>
      <c r="P73" s="259"/>
      <c r="Q73" s="259"/>
      <c r="R73" s="259"/>
      <c r="S73" s="259"/>
      <c r="T73" s="259"/>
      <c r="U73" s="259"/>
      <c r="V73" s="259"/>
      <c r="W73" s="260"/>
    </row>
    <row r="74" spans="1:23" x14ac:dyDescent="0.2">
      <c r="A74" s="258"/>
      <c r="B74" s="259"/>
      <c r="C74" s="259"/>
      <c r="D74" s="259"/>
      <c r="E74" s="259"/>
      <c r="F74" s="259"/>
      <c r="G74" s="259"/>
      <c r="H74" s="259"/>
      <c r="I74" s="259"/>
      <c r="J74" s="259"/>
      <c r="K74" s="259"/>
      <c r="L74" s="259"/>
      <c r="M74" s="259"/>
      <c r="N74" s="259"/>
      <c r="O74" s="259"/>
      <c r="P74" s="259"/>
      <c r="Q74" s="259"/>
      <c r="R74" s="259"/>
      <c r="S74" s="259"/>
      <c r="T74" s="259"/>
      <c r="U74" s="259"/>
      <c r="V74" s="259"/>
      <c r="W74" s="260"/>
    </row>
    <row r="75" spans="1:23" x14ac:dyDescent="0.2">
      <c r="A75" s="258"/>
      <c r="B75" s="259"/>
      <c r="C75" s="259"/>
      <c r="D75" s="259"/>
      <c r="E75" s="259"/>
      <c r="F75" s="259"/>
      <c r="G75" s="259"/>
      <c r="H75" s="259"/>
      <c r="I75" s="259"/>
      <c r="J75" s="259"/>
      <c r="K75" s="259"/>
      <c r="L75" s="259"/>
      <c r="M75" s="259"/>
      <c r="N75" s="259"/>
      <c r="O75" s="259"/>
      <c r="P75" s="259"/>
      <c r="Q75" s="259"/>
      <c r="R75" s="259"/>
      <c r="S75" s="259"/>
      <c r="T75" s="259"/>
      <c r="U75" s="259"/>
      <c r="V75" s="259"/>
      <c r="W75" s="260"/>
    </row>
    <row r="76" spans="1:23" x14ac:dyDescent="0.2">
      <c r="A76" s="258"/>
      <c r="B76" s="259"/>
      <c r="C76" s="259"/>
      <c r="D76" s="259"/>
      <c r="E76" s="259"/>
      <c r="F76" s="259"/>
      <c r="G76" s="259"/>
      <c r="H76" s="259"/>
      <c r="I76" s="259"/>
      <c r="J76" s="259"/>
      <c r="K76" s="259"/>
      <c r="L76" s="259"/>
      <c r="M76" s="259"/>
      <c r="N76" s="259"/>
      <c r="O76" s="259"/>
      <c r="P76" s="259"/>
      <c r="Q76" s="259"/>
      <c r="R76" s="259"/>
      <c r="S76" s="259"/>
      <c r="T76" s="259"/>
      <c r="U76" s="259"/>
      <c r="V76" s="259"/>
      <c r="W76" s="260"/>
    </row>
    <row r="77" spans="1:23" x14ac:dyDescent="0.2">
      <c r="A77" s="261"/>
      <c r="B77" s="262"/>
      <c r="C77" s="262"/>
      <c r="D77" s="262"/>
      <c r="E77" s="262"/>
      <c r="F77" s="262"/>
      <c r="G77" s="262"/>
      <c r="H77" s="262"/>
      <c r="I77" s="262"/>
      <c r="J77" s="262"/>
      <c r="K77" s="262"/>
      <c r="L77" s="262"/>
      <c r="M77" s="262"/>
      <c r="N77" s="262"/>
      <c r="O77" s="262"/>
      <c r="P77" s="262"/>
      <c r="Q77" s="262"/>
      <c r="R77" s="262"/>
      <c r="S77" s="262"/>
      <c r="T77" s="262"/>
      <c r="U77" s="262"/>
      <c r="V77" s="262"/>
      <c r="W77" s="263"/>
    </row>
    <row r="78" spans="1:23" x14ac:dyDescent="0.2">
      <c r="A78" s="2"/>
      <c r="B78" s="2"/>
      <c r="C78" s="2"/>
      <c r="D78" s="2"/>
      <c r="E78" s="2"/>
      <c r="F78" s="2"/>
      <c r="G78" s="2"/>
      <c r="H78" s="2"/>
      <c r="I78" s="2"/>
      <c r="J78" s="2"/>
      <c r="K78" s="2"/>
      <c r="L78" s="2"/>
      <c r="M78" s="2"/>
      <c r="N78" s="2"/>
      <c r="O78" s="2"/>
      <c r="P78" s="2"/>
      <c r="Q78" s="2"/>
      <c r="R78" s="2"/>
      <c r="S78" s="2"/>
      <c r="T78" s="2"/>
      <c r="U78" s="2"/>
      <c r="V78" s="2"/>
      <c r="W78" s="2"/>
    </row>
    <row r="79" spans="1:23" x14ac:dyDescent="0.2">
      <c r="A79" s="2"/>
      <c r="B79" s="2"/>
      <c r="C79" s="2"/>
      <c r="D79" s="2"/>
      <c r="E79" s="2"/>
      <c r="F79" s="2"/>
      <c r="G79" s="2"/>
      <c r="H79" s="2"/>
      <c r="I79" s="2"/>
      <c r="J79" s="2"/>
      <c r="K79" s="2"/>
      <c r="L79" s="2"/>
      <c r="M79" s="2"/>
      <c r="N79" s="2"/>
      <c r="O79" s="2"/>
      <c r="P79" s="2"/>
      <c r="Q79" s="2"/>
      <c r="R79" s="2"/>
      <c r="S79" s="2"/>
      <c r="T79" s="2"/>
      <c r="U79" s="2"/>
      <c r="V79" s="2"/>
      <c r="W79" s="2"/>
    </row>
    <row r="80" spans="1:23" x14ac:dyDescent="0.2">
      <c r="A80" s="2"/>
      <c r="B80" s="2"/>
      <c r="C80" s="2"/>
      <c r="D80" s="2"/>
      <c r="E80" s="2"/>
      <c r="F80" s="2"/>
      <c r="G80" s="2"/>
      <c r="H80" s="2"/>
      <c r="I80" s="2"/>
      <c r="J80" s="2"/>
      <c r="K80" s="2"/>
      <c r="L80" s="2"/>
      <c r="M80" s="2"/>
      <c r="N80" s="2"/>
      <c r="O80" s="2"/>
      <c r="P80" s="2"/>
      <c r="Q80" s="2"/>
      <c r="R80" s="2"/>
      <c r="S80" s="2"/>
      <c r="T80" s="2"/>
      <c r="U80" s="2"/>
      <c r="V80" s="2"/>
      <c r="W80" s="2"/>
    </row>
    <row r="81" spans="1:23" x14ac:dyDescent="0.2">
      <c r="A81" s="2"/>
      <c r="B81" s="2"/>
      <c r="C81" s="2"/>
      <c r="D81" s="2"/>
      <c r="E81" s="2"/>
      <c r="F81" s="2"/>
      <c r="G81" s="2"/>
      <c r="H81" s="2"/>
      <c r="I81" s="2"/>
      <c r="J81" s="2"/>
      <c r="K81" s="2"/>
      <c r="L81" s="2"/>
      <c r="M81" s="2"/>
      <c r="N81" s="2"/>
      <c r="O81" s="2"/>
      <c r="P81" s="2"/>
      <c r="Q81" s="2"/>
      <c r="R81" s="2"/>
      <c r="S81" s="2"/>
      <c r="T81" s="2"/>
      <c r="U81" s="2"/>
      <c r="V81" s="2"/>
      <c r="W81" s="2"/>
    </row>
    <row r="82" spans="1:23" x14ac:dyDescent="0.2">
      <c r="A82" s="2"/>
      <c r="B82" s="2"/>
      <c r="C82" s="2"/>
      <c r="D82" s="2"/>
      <c r="E82" s="2"/>
      <c r="F82" s="2"/>
      <c r="G82" s="2"/>
      <c r="H82" s="2"/>
      <c r="I82" s="2"/>
      <c r="J82" s="2"/>
      <c r="K82" s="2"/>
      <c r="L82" s="2"/>
      <c r="M82" s="2"/>
      <c r="N82" s="2"/>
      <c r="O82" s="2"/>
      <c r="P82" s="2"/>
      <c r="Q82" s="2"/>
      <c r="R82" s="2"/>
      <c r="S82" s="2"/>
      <c r="T82" s="2"/>
      <c r="U82" s="2"/>
      <c r="V82" s="2"/>
      <c r="W82" s="2"/>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sheetData>
  <sheetProtection sheet="1" objects="1" scenarios="1" formatCells="0" formatColumns="0" formatRows="0"/>
  <mergeCells count="174">
    <mergeCell ref="A60:W77"/>
    <mergeCell ref="A47:P48"/>
    <mergeCell ref="R47:S47"/>
    <mergeCell ref="T47:U47"/>
    <mergeCell ref="V47:W47"/>
    <mergeCell ref="R48:S48"/>
    <mergeCell ref="T48:U48"/>
    <mergeCell ref="V48:W48"/>
    <mergeCell ref="A44:W44"/>
    <mergeCell ref="A45:C45"/>
    <mergeCell ref="D45:W45"/>
    <mergeCell ref="A39:W39"/>
    <mergeCell ref="A40:C40"/>
    <mergeCell ref="D40:W40"/>
    <mergeCell ref="A41:A43"/>
    <mergeCell ref="B41:H43"/>
    <mergeCell ref="I41:J41"/>
    <mergeCell ref="K41:L41"/>
    <mergeCell ref="M41:N41"/>
    <mergeCell ref="O41:P41"/>
    <mergeCell ref="Q41:Q43"/>
    <mergeCell ref="R41:W43"/>
    <mergeCell ref="I42:J42"/>
    <mergeCell ref="K42:L42"/>
    <mergeCell ref="M42:N42"/>
    <mergeCell ref="O42:P42"/>
    <mergeCell ref="I43:J43"/>
    <mergeCell ref="K43:L43"/>
    <mergeCell ref="M43:N43"/>
    <mergeCell ref="O43:P43"/>
    <mergeCell ref="A34:W34"/>
    <mergeCell ref="A35:C35"/>
    <mergeCell ref="D35:W35"/>
    <mergeCell ref="A36:A38"/>
    <mergeCell ref="B36:H38"/>
    <mergeCell ref="I36:J36"/>
    <mergeCell ref="K36:L36"/>
    <mergeCell ref="M36:N36"/>
    <mergeCell ref="O36:P36"/>
    <mergeCell ref="Q36:Q38"/>
    <mergeCell ref="R36:W38"/>
    <mergeCell ref="I37:J37"/>
    <mergeCell ref="K37:L37"/>
    <mergeCell ref="M37:N37"/>
    <mergeCell ref="O37:P37"/>
    <mergeCell ref="I38:J38"/>
    <mergeCell ref="K38:L38"/>
    <mergeCell ref="M38:N38"/>
    <mergeCell ref="O38:P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A9:W9"/>
    <mergeCell ref="A10:C10"/>
    <mergeCell ref="D10:W10"/>
    <mergeCell ref="A11:A13"/>
    <mergeCell ref="B11:H13"/>
    <mergeCell ref="I11:J11"/>
    <mergeCell ref="K11:L11"/>
    <mergeCell ref="M11:N11"/>
    <mergeCell ref="O11:P11"/>
    <mergeCell ref="Q11:Q13"/>
    <mergeCell ref="R11:W13"/>
    <mergeCell ref="I12:J12"/>
    <mergeCell ref="K12:L12"/>
    <mergeCell ref="M12:N12"/>
    <mergeCell ref="O12:P12"/>
    <mergeCell ref="I13:J13"/>
    <mergeCell ref="K13:L13"/>
    <mergeCell ref="M13:N13"/>
    <mergeCell ref="O13:P13"/>
    <mergeCell ref="Y5:AB5"/>
    <mergeCell ref="A6:A8"/>
    <mergeCell ref="B6:H8"/>
    <mergeCell ref="I6:J6"/>
    <mergeCell ref="K6:L6"/>
    <mergeCell ref="M6:N6"/>
    <mergeCell ref="O6:P6"/>
    <mergeCell ref="Q6:Q8"/>
    <mergeCell ref="R6:W8"/>
    <mergeCell ref="I7:J7"/>
    <mergeCell ref="K7:L7"/>
    <mergeCell ref="M7:N7"/>
    <mergeCell ref="O7:P7"/>
    <mergeCell ref="I8:J8"/>
    <mergeCell ref="K8:L8"/>
    <mergeCell ref="M8:N8"/>
    <mergeCell ref="O8:P8"/>
    <mergeCell ref="A1:W1"/>
    <mergeCell ref="A4:A5"/>
    <mergeCell ref="B4:H5"/>
    <mergeCell ref="I4:J4"/>
    <mergeCell ref="K4:L4"/>
    <mergeCell ref="M4:N4"/>
    <mergeCell ref="O4:P4"/>
    <mergeCell ref="Q4:Q5"/>
    <mergeCell ref="R4:W5"/>
    <mergeCell ref="I5:J5"/>
    <mergeCell ref="K5:L5"/>
    <mergeCell ref="M5:N5"/>
    <mergeCell ref="O5:P5"/>
  </mergeCells>
  <printOptions gridLines="1"/>
  <pageMargins left="0.7" right="0.7" top="0.75" bottom="0.75" header="0.3" footer="0.3"/>
  <pageSetup paperSize="9" orientation="landscape" horizontalDpi="0" verticalDpi="0"/>
  <rowBreaks count="4" manualBreakCount="4">
    <brk id="15" max="16383" man="1"/>
    <brk id="30" max="16383" man="1"/>
    <brk id="40" max="16383" man="1"/>
    <brk id="57" max="16383"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69707-E77B-0743-B943-F15E05AC82BA}">
  <sheetPr codeName="Foglio6"/>
  <dimension ref="A1:AJ793"/>
  <sheetViews>
    <sheetView zoomScale="110" zoomScaleNormal="110" workbookViewId="0">
      <selection sqref="A1:W1"/>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hidden="1" customWidth="1"/>
    <col min="31" max="31" width="0" style="1" hidden="1" customWidth="1"/>
    <col min="32" max="32" width="10.83203125" style="1"/>
    <col min="33" max="33" width="0" style="1" hidden="1" customWidth="1"/>
    <col min="34" max="16384" width="10.83203125" style="1"/>
  </cols>
  <sheetData>
    <row r="1" spans="1:36" ht="20" thickBot="1" x14ac:dyDescent="0.3">
      <c r="A1" s="187" t="s">
        <v>242</v>
      </c>
      <c r="B1" s="188"/>
      <c r="C1" s="188"/>
      <c r="D1" s="188"/>
      <c r="E1" s="188"/>
      <c r="F1" s="188"/>
      <c r="G1" s="188"/>
      <c r="H1" s="188"/>
      <c r="I1" s="188"/>
      <c r="J1" s="188"/>
      <c r="K1" s="188"/>
      <c r="L1" s="188"/>
      <c r="M1" s="188"/>
      <c r="N1" s="188"/>
      <c r="O1" s="188"/>
      <c r="P1" s="188"/>
      <c r="Q1" s="188"/>
      <c r="R1" s="188"/>
      <c r="S1" s="188"/>
      <c r="T1" s="188"/>
      <c r="U1" s="188"/>
      <c r="V1" s="188"/>
      <c r="W1" s="189"/>
    </row>
    <row r="2" spans="1:36" x14ac:dyDescent="0.2">
      <c r="A2" s="2"/>
      <c r="B2" s="2"/>
      <c r="C2" s="2"/>
      <c r="D2" s="2"/>
      <c r="E2" s="2"/>
      <c r="F2" s="2"/>
      <c r="G2" s="2"/>
      <c r="H2" s="2"/>
      <c r="I2" s="2"/>
      <c r="J2" s="2"/>
      <c r="K2" s="2"/>
      <c r="L2" s="2"/>
      <c r="M2" s="2"/>
      <c r="N2" s="2"/>
      <c r="O2" s="2"/>
      <c r="P2" s="2"/>
      <c r="Q2" s="2"/>
      <c r="R2" s="2"/>
      <c r="S2" s="2"/>
      <c r="T2" s="2"/>
      <c r="U2" s="2"/>
      <c r="V2" s="2"/>
      <c r="W2" s="2"/>
    </row>
    <row r="3" spans="1:36" ht="11" customHeight="1" x14ac:dyDescent="0.2">
      <c r="A3" s="2"/>
      <c r="B3" s="2"/>
      <c r="C3" s="2"/>
      <c r="D3" s="2"/>
      <c r="E3" s="2"/>
      <c r="F3" s="2"/>
      <c r="G3" s="2"/>
      <c r="H3" s="2"/>
      <c r="I3" s="2"/>
      <c r="J3" s="2"/>
      <c r="K3" s="2"/>
      <c r="L3" s="2"/>
      <c r="M3" s="2"/>
      <c r="N3" s="2"/>
      <c r="O3" s="2"/>
      <c r="P3" s="2"/>
      <c r="Q3" s="2"/>
      <c r="R3" s="2"/>
      <c r="S3" s="2"/>
      <c r="T3" s="2"/>
      <c r="U3" s="2"/>
      <c r="V3" s="2"/>
      <c r="W3" s="2"/>
    </row>
    <row r="4" spans="1:36"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H4" s="13"/>
      <c r="AI4" s="13"/>
      <c r="AJ4"/>
    </row>
    <row r="5" spans="1:36"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H5" s="13"/>
      <c r="AI5" s="13"/>
      <c r="AJ5"/>
    </row>
    <row r="6" spans="1:36" ht="68" customHeight="1" x14ac:dyDescent="0.2">
      <c r="A6" s="150">
        <v>19</v>
      </c>
      <c r="B6" s="148" t="s">
        <v>193</v>
      </c>
      <c r="C6" s="148"/>
      <c r="D6" s="148"/>
      <c r="E6" s="148"/>
      <c r="F6" s="148"/>
      <c r="G6" s="148"/>
      <c r="H6" s="148"/>
      <c r="I6" s="211" t="s">
        <v>194</v>
      </c>
      <c r="J6" s="211"/>
      <c r="K6" s="222" t="s">
        <v>195</v>
      </c>
      <c r="L6" s="222"/>
      <c r="M6" s="223" t="s">
        <v>196</v>
      </c>
      <c r="N6" s="223"/>
      <c r="O6" s="278" t="s">
        <v>243</v>
      </c>
      <c r="P6" s="279"/>
      <c r="Q6" s="241">
        <f>AC8</f>
        <v>0</v>
      </c>
      <c r="R6" s="242"/>
      <c r="S6" s="242"/>
      <c r="T6" s="242"/>
      <c r="U6" s="242"/>
      <c r="V6" s="242"/>
      <c r="W6" s="243"/>
      <c r="AG6" s="1">
        <f>Q6</f>
        <v>0</v>
      </c>
      <c r="AH6" s="13"/>
      <c r="AI6" s="13"/>
      <c r="AJ6"/>
    </row>
    <row r="7" spans="1:36" ht="16" x14ac:dyDescent="0.2">
      <c r="A7" s="151"/>
      <c r="B7" s="149"/>
      <c r="C7" s="149"/>
      <c r="D7" s="149"/>
      <c r="E7" s="149"/>
      <c r="F7" s="149"/>
      <c r="G7" s="149"/>
      <c r="H7" s="149"/>
      <c r="I7" s="253" t="s">
        <v>23</v>
      </c>
      <c r="J7" s="253"/>
      <c r="K7" s="254" t="s">
        <v>27</v>
      </c>
      <c r="L7" s="254"/>
      <c r="M7" s="220" t="s">
        <v>28</v>
      </c>
      <c r="N7" s="220"/>
      <c r="O7" s="221" t="s">
        <v>25</v>
      </c>
      <c r="P7" s="221"/>
      <c r="Q7" s="180"/>
      <c r="R7" s="244"/>
      <c r="S7" s="244"/>
      <c r="T7" s="244"/>
      <c r="U7" s="244"/>
      <c r="V7" s="244"/>
      <c r="W7" s="245"/>
      <c r="AC7" s="9" t="s">
        <v>85</v>
      </c>
      <c r="AH7" s="13"/>
      <c r="AI7" s="13"/>
      <c r="AJ7"/>
    </row>
    <row r="8" spans="1:36"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2, 0)</f>
        <v>0</v>
      </c>
      <c r="AA8" s="6">
        <f>IF(M8="X", 4, 0)</f>
        <v>0</v>
      </c>
      <c r="AB8" s="6">
        <f>IF(O8="X", 6, 0)</f>
        <v>0</v>
      </c>
      <c r="AC8" s="5">
        <f>SUM(Y8:AB8)</f>
        <v>0</v>
      </c>
      <c r="AH8" s="13"/>
      <c r="AI8" s="13"/>
      <c r="AJ8"/>
    </row>
    <row r="9" spans="1:36" ht="21" customHeight="1" x14ac:dyDescent="0.2">
      <c r="A9" s="233" t="s">
        <v>514</v>
      </c>
      <c r="B9" s="234"/>
      <c r="C9" s="234"/>
      <c r="D9" s="234"/>
      <c r="E9" s="234"/>
      <c r="F9" s="234"/>
      <c r="G9" s="234"/>
      <c r="H9" s="234"/>
      <c r="I9" s="234"/>
      <c r="J9" s="234"/>
      <c r="K9" s="234"/>
      <c r="L9" s="234"/>
      <c r="M9" s="234"/>
      <c r="N9" s="234"/>
      <c r="O9" s="234"/>
      <c r="P9" s="234"/>
      <c r="Q9" s="234"/>
      <c r="R9" s="234"/>
      <c r="S9" s="234"/>
      <c r="T9" s="234"/>
      <c r="U9" s="234"/>
      <c r="V9" s="234"/>
      <c r="W9" s="235"/>
      <c r="AH9" s="13"/>
      <c r="AI9" s="13"/>
      <c r="AJ9"/>
    </row>
    <row r="10" spans="1:36" ht="17" customHeight="1" thickBot="1" x14ac:dyDescent="0.25">
      <c r="A10" s="236" t="s">
        <v>83</v>
      </c>
      <c r="B10" s="237"/>
      <c r="C10" s="237"/>
      <c r="D10" s="238" t="s">
        <v>260</v>
      </c>
      <c r="E10" s="238"/>
      <c r="F10" s="238"/>
      <c r="G10" s="238"/>
      <c r="H10" s="238"/>
      <c r="I10" s="238"/>
      <c r="J10" s="238"/>
      <c r="K10" s="238"/>
      <c r="L10" s="238"/>
      <c r="M10" s="238"/>
      <c r="N10" s="238"/>
      <c r="O10" s="238"/>
      <c r="P10" s="238"/>
      <c r="Q10" s="238"/>
      <c r="R10" s="238"/>
      <c r="S10" s="238"/>
      <c r="T10" s="238"/>
      <c r="U10" s="238"/>
      <c r="V10" s="238"/>
      <c r="W10" s="239"/>
      <c r="AH10" s="13"/>
      <c r="AI10" s="13"/>
      <c r="AJ10"/>
    </row>
    <row r="11" spans="1:36" ht="62" customHeight="1" x14ac:dyDescent="0.2">
      <c r="A11" s="150">
        <v>20</v>
      </c>
      <c r="B11" s="148" t="s">
        <v>268</v>
      </c>
      <c r="C11" s="148"/>
      <c r="D11" s="148"/>
      <c r="E11" s="148"/>
      <c r="F11" s="148"/>
      <c r="G11" s="148"/>
      <c r="H11" s="148"/>
      <c r="I11" s="211" t="s">
        <v>200</v>
      </c>
      <c r="J11" s="211"/>
      <c r="K11" s="222" t="s">
        <v>244</v>
      </c>
      <c r="L11" s="222"/>
      <c r="M11" s="223" t="s">
        <v>201</v>
      </c>
      <c r="N11" s="223"/>
      <c r="O11" s="224" t="s">
        <v>202</v>
      </c>
      <c r="P11" s="224"/>
      <c r="Q11" s="241">
        <f>AC13</f>
        <v>0</v>
      </c>
      <c r="R11" s="242"/>
      <c r="S11" s="242"/>
      <c r="T11" s="242"/>
      <c r="U11" s="242"/>
      <c r="V11" s="242"/>
      <c r="W11" s="243"/>
      <c r="AG11" s="1">
        <f>Q11</f>
        <v>0</v>
      </c>
      <c r="AH11" s="13"/>
      <c r="AI11" s="13"/>
      <c r="AJ11"/>
    </row>
    <row r="12" spans="1:36" ht="16" x14ac:dyDescent="0.2">
      <c r="A12" s="151"/>
      <c r="B12" s="149"/>
      <c r="C12" s="149"/>
      <c r="D12" s="149"/>
      <c r="E12" s="149"/>
      <c r="F12" s="149"/>
      <c r="G12" s="149"/>
      <c r="H12" s="149"/>
      <c r="I12" s="253" t="s">
        <v>23</v>
      </c>
      <c r="J12" s="253"/>
      <c r="K12" s="254" t="s">
        <v>27</v>
      </c>
      <c r="L12" s="254"/>
      <c r="M12" s="220" t="s">
        <v>28</v>
      </c>
      <c r="N12" s="220"/>
      <c r="O12" s="221" t="s">
        <v>25</v>
      </c>
      <c r="P12" s="221"/>
      <c r="Q12" s="180"/>
      <c r="R12" s="244"/>
      <c r="S12" s="244"/>
      <c r="T12" s="244"/>
      <c r="U12" s="244"/>
      <c r="V12" s="244"/>
      <c r="W12" s="245"/>
      <c r="AC12" s="9" t="s">
        <v>85</v>
      </c>
      <c r="AH12" s="13"/>
      <c r="AI12" s="13"/>
      <c r="AJ12"/>
    </row>
    <row r="13" spans="1:36"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2, 0)</f>
        <v>0</v>
      </c>
      <c r="AA13" s="6">
        <f>IF(M13="X", 4, 0)</f>
        <v>0</v>
      </c>
      <c r="AB13" s="6">
        <f>IF(O13="X", 6, 0)</f>
        <v>0</v>
      </c>
      <c r="AC13" s="5">
        <f>SUM(Y13:AB13)</f>
        <v>0</v>
      </c>
      <c r="AH13" s="13"/>
      <c r="AI13" s="13"/>
      <c r="AJ13"/>
    </row>
    <row r="14" spans="1:36" ht="16" customHeight="1" x14ac:dyDescent="0.2">
      <c r="A14" s="233" t="s">
        <v>245</v>
      </c>
      <c r="B14" s="234"/>
      <c r="C14" s="234"/>
      <c r="D14" s="234"/>
      <c r="E14" s="234"/>
      <c r="F14" s="234"/>
      <c r="G14" s="234"/>
      <c r="H14" s="234"/>
      <c r="I14" s="234"/>
      <c r="J14" s="234"/>
      <c r="K14" s="234"/>
      <c r="L14" s="234"/>
      <c r="M14" s="234"/>
      <c r="N14" s="234"/>
      <c r="O14" s="234"/>
      <c r="P14" s="234"/>
      <c r="Q14" s="234"/>
      <c r="R14" s="234"/>
      <c r="S14" s="234"/>
      <c r="T14" s="234"/>
      <c r="U14" s="234"/>
      <c r="V14" s="234"/>
      <c r="W14" s="235"/>
      <c r="AH14" s="13"/>
      <c r="AI14" s="13"/>
      <c r="AJ14"/>
    </row>
    <row r="15" spans="1:36" ht="15" customHeight="1" thickBot="1" x14ac:dyDescent="0.25">
      <c r="A15" s="236" t="s">
        <v>83</v>
      </c>
      <c r="B15" s="237"/>
      <c r="C15" s="237"/>
      <c r="D15" s="238" t="s">
        <v>261</v>
      </c>
      <c r="E15" s="238"/>
      <c r="F15" s="238"/>
      <c r="G15" s="238"/>
      <c r="H15" s="238"/>
      <c r="I15" s="238"/>
      <c r="J15" s="238"/>
      <c r="K15" s="238"/>
      <c r="L15" s="238"/>
      <c r="M15" s="238"/>
      <c r="N15" s="238"/>
      <c r="O15" s="238"/>
      <c r="P15" s="238"/>
      <c r="Q15" s="238"/>
      <c r="R15" s="238"/>
      <c r="S15" s="238"/>
      <c r="T15" s="238"/>
      <c r="U15" s="238"/>
      <c r="V15" s="238"/>
      <c r="W15" s="239"/>
      <c r="AH15" s="13"/>
      <c r="AI15" s="13"/>
      <c r="AJ15"/>
    </row>
    <row r="16" spans="1:36" ht="82" customHeight="1" x14ac:dyDescent="0.2">
      <c r="A16" s="150">
        <v>21</v>
      </c>
      <c r="B16" s="148" t="s">
        <v>204</v>
      </c>
      <c r="C16" s="148"/>
      <c r="D16" s="148"/>
      <c r="E16" s="148"/>
      <c r="F16" s="148"/>
      <c r="G16" s="148"/>
      <c r="H16" s="148"/>
      <c r="I16" s="211" t="s">
        <v>48</v>
      </c>
      <c r="J16" s="211"/>
      <c r="K16" s="222" t="s">
        <v>205</v>
      </c>
      <c r="L16" s="222"/>
      <c r="M16" s="223" t="s">
        <v>236</v>
      </c>
      <c r="N16" s="223"/>
      <c r="O16" s="224" t="s">
        <v>237</v>
      </c>
      <c r="P16" s="224"/>
      <c r="Q16" s="241">
        <f>AC18</f>
        <v>0</v>
      </c>
      <c r="R16" s="242"/>
      <c r="S16" s="242"/>
      <c r="T16" s="242"/>
      <c r="U16" s="242"/>
      <c r="V16" s="242"/>
      <c r="W16" s="243"/>
      <c r="AG16" s="1">
        <f>Q16</f>
        <v>0</v>
      </c>
      <c r="AH16" s="13"/>
      <c r="AI16" s="13"/>
      <c r="AJ16"/>
    </row>
    <row r="17" spans="1:36" ht="16" x14ac:dyDescent="0.2">
      <c r="A17" s="151"/>
      <c r="B17" s="149"/>
      <c r="C17" s="149"/>
      <c r="D17" s="149"/>
      <c r="E17" s="149"/>
      <c r="F17" s="149"/>
      <c r="G17" s="149"/>
      <c r="H17" s="149"/>
      <c r="I17" s="253" t="s">
        <v>23</v>
      </c>
      <c r="J17" s="253"/>
      <c r="K17" s="254" t="s">
        <v>82</v>
      </c>
      <c r="L17" s="254"/>
      <c r="M17" s="220" t="s">
        <v>27</v>
      </c>
      <c r="N17" s="220"/>
      <c r="O17" s="221" t="s">
        <v>24</v>
      </c>
      <c r="P17" s="221"/>
      <c r="Q17" s="180"/>
      <c r="R17" s="244"/>
      <c r="S17" s="244"/>
      <c r="T17" s="244"/>
      <c r="U17" s="244"/>
      <c r="V17" s="244"/>
      <c r="W17" s="245"/>
      <c r="AC17" s="9" t="s">
        <v>85</v>
      </c>
      <c r="AH17" s="13"/>
      <c r="AI17" s="13"/>
      <c r="AJ17"/>
    </row>
    <row r="18" spans="1:36"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1, 0)</f>
        <v>0</v>
      </c>
      <c r="AA18" s="6">
        <f>IF(M18="X", 2, 0)</f>
        <v>0</v>
      </c>
      <c r="AB18" s="6">
        <f>IF(O18="X", 3, 0)</f>
        <v>0</v>
      </c>
      <c r="AC18" s="5">
        <f>SUM(Y18:AB18)</f>
        <v>0</v>
      </c>
      <c r="AH18" s="13"/>
      <c r="AI18" s="13"/>
      <c r="AJ18"/>
    </row>
    <row r="19" spans="1:36" ht="20" customHeight="1" x14ac:dyDescent="0.2">
      <c r="A19" s="233" t="s">
        <v>246</v>
      </c>
      <c r="B19" s="234"/>
      <c r="C19" s="234"/>
      <c r="D19" s="234"/>
      <c r="E19" s="234"/>
      <c r="F19" s="234"/>
      <c r="G19" s="234"/>
      <c r="H19" s="234"/>
      <c r="I19" s="234"/>
      <c r="J19" s="234"/>
      <c r="K19" s="234"/>
      <c r="L19" s="234"/>
      <c r="M19" s="234"/>
      <c r="N19" s="234"/>
      <c r="O19" s="234"/>
      <c r="P19" s="234"/>
      <c r="Q19" s="234"/>
      <c r="R19" s="234"/>
      <c r="S19" s="234"/>
      <c r="T19" s="234"/>
      <c r="U19" s="234"/>
      <c r="V19" s="234"/>
      <c r="W19" s="235"/>
      <c r="AH19" s="13"/>
      <c r="AI19" s="13"/>
      <c r="AJ19"/>
    </row>
    <row r="20" spans="1:36" ht="17" customHeight="1" thickBot="1" x14ac:dyDescent="0.25">
      <c r="A20" s="236" t="s">
        <v>83</v>
      </c>
      <c r="B20" s="237"/>
      <c r="C20" s="237"/>
      <c r="D20" s="238" t="s">
        <v>238</v>
      </c>
      <c r="E20" s="238"/>
      <c r="F20" s="238"/>
      <c r="G20" s="238"/>
      <c r="H20" s="238"/>
      <c r="I20" s="238"/>
      <c r="J20" s="238"/>
      <c r="K20" s="238"/>
      <c r="L20" s="238"/>
      <c r="M20" s="238"/>
      <c r="N20" s="238"/>
      <c r="O20" s="238"/>
      <c r="P20" s="238"/>
      <c r="Q20" s="238"/>
      <c r="R20" s="238"/>
      <c r="S20" s="238"/>
      <c r="T20" s="238"/>
      <c r="U20" s="238"/>
      <c r="V20" s="238"/>
      <c r="W20" s="239"/>
      <c r="AH20" s="13"/>
      <c r="AI20" s="13"/>
      <c r="AJ20"/>
    </row>
    <row r="21" spans="1:36" ht="57" customHeight="1" x14ac:dyDescent="0.2">
      <c r="A21" s="150">
        <v>22</v>
      </c>
      <c r="B21" s="148" t="s">
        <v>207</v>
      </c>
      <c r="C21" s="148"/>
      <c r="D21" s="148"/>
      <c r="E21" s="148"/>
      <c r="F21" s="148"/>
      <c r="G21" s="148"/>
      <c r="H21" s="148"/>
      <c r="I21" s="211" t="s">
        <v>208</v>
      </c>
      <c r="J21" s="211"/>
      <c r="K21" s="222" t="s">
        <v>205</v>
      </c>
      <c r="L21" s="222"/>
      <c r="M21" s="223" t="s">
        <v>209</v>
      </c>
      <c r="N21" s="223"/>
      <c r="O21" s="224" t="s">
        <v>210</v>
      </c>
      <c r="P21" s="224"/>
      <c r="Q21" s="241">
        <f>AC23</f>
        <v>0</v>
      </c>
      <c r="R21" s="242"/>
      <c r="S21" s="242"/>
      <c r="T21" s="242"/>
      <c r="U21" s="242"/>
      <c r="V21" s="242"/>
      <c r="W21" s="243"/>
      <c r="AG21" s="1">
        <f>Q21</f>
        <v>0</v>
      </c>
      <c r="AH21" s="13"/>
      <c r="AI21" s="13"/>
      <c r="AJ21"/>
    </row>
    <row r="22" spans="1:36" ht="16" x14ac:dyDescent="0.2">
      <c r="A22" s="151"/>
      <c r="B22" s="149"/>
      <c r="C22" s="149"/>
      <c r="D22" s="149"/>
      <c r="E22" s="149"/>
      <c r="F22" s="149"/>
      <c r="G22" s="149"/>
      <c r="H22" s="149"/>
      <c r="I22" s="253" t="s">
        <v>23</v>
      </c>
      <c r="J22" s="253"/>
      <c r="K22" s="254" t="s">
        <v>82</v>
      </c>
      <c r="L22" s="254"/>
      <c r="M22" s="220" t="s">
        <v>27</v>
      </c>
      <c r="N22" s="220"/>
      <c r="O22" s="221" t="s">
        <v>24</v>
      </c>
      <c r="P22" s="221"/>
      <c r="Q22" s="180"/>
      <c r="R22" s="244"/>
      <c r="S22" s="244"/>
      <c r="T22" s="244"/>
      <c r="U22" s="244"/>
      <c r="V22" s="244"/>
      <c r="W22" s="245"/>
      <c r="AC22" s="9" t="s">
        <v>85</v>
      </c>
      <c r="AH22" s="13"/>
      <c r="AI22" s="13"/>
      <c r="AJ22"/>
    </row>
    <row r="23" spans="1:36"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1, 0)</f>
        <v>0</v>
      </c>
      <c r="AA23" s="6">
        <f>IF(M23="X", 2, 0)</f>
        <v>0</v>
      </c>
      <c r="AB23" s="6">
        <f>IF(O23="X", 3, 0)</f>
        <v>0</v>
      </c>
      <c r="AC23" s="5">
        <f>SUM(Y23:AB23)</f>
        <v>0</v>
      </c>
      <c r="AH23" s="13"/>
      <c r="AI23" s="13"/>
      <c r="AJ23"/>
    </row>
    <row r="24" spans="1:36" ht="21" customHeight="1" x14ac:dyDescent="0.2">
      <c r="A24" s="233" t="s">
        <v>211</v>
      </c>
      <c r="B24" s="234"/>
      <c r="C24" s="234"/>
      <c r="D24" s="234"/>
      <c r="E24" s="234"/>
      <c r="F24" s="234"/>
      <c r="G24" s="234"/>
      <c r="H24" s="234"/>
      <c r="I24" s="234"/>
      <c r="J24" s="234"/>
      <c r="K24" s="234"/>
      <c r="L24" s="234"/>
      <c r="M24" s="234"/>
      <c r="N24" s="234"/>
      <c r="O24" s="234"/>
      <c r="P24" s="234"/>
      <c r="Q24" s="234"/>
      <c r="R24" s="234"/>
      <c r="S24" s="234"/>
      <c r="T24" s="234"/>
      <c r="U24" s="234"/>
      <c r="V24" s="234"/>
      <c r="W24" s="235"/>
      <c r="AH24" s="13"/>
      <c r="AI24" s="13"/>
      <c r="AJ24"/>
    </row>
    <row r="25" spans="1:36" ht="19" customHeight="1" thickBot="1" x14ac:dyDescent="0.25">
      <c r="A25" s="236" t="s">
        <v>83</v>
      </c>
      <c r="B25" s="237"/>
      <c r="C25" s="237"/>
      <c r="D25" s="238" t="s">
        <v>239</v>
      </c>
      <c r="E25" s="238"/>
      <c r="F25" s="238"/>
      <c r="G25" s="238"/>
      <c r="H25" s="238"/>
      <c r="I25" s="238"/>
      <c r="J25" s="238"/>
      <c r="K25" s="238"/>
      <c r="L25" s="238"/>
      <c r="M25" s="238"/>
      <c r="N25" s="238"/>
      <c r="O25" s="238"/>
      <c r="P25" s="238"/>
      <c r="Q25" s="238"/>
      <c r="R25" s="238"/>
      <c r="S25" s="238"/>
      <c r="T25" s="238"/>
      <c r="U25" s="238"/>
      <c r="V25" s="238"/>
      <c r="W25" s="239"/>
      <c r="AH25" s="13"/>
      <c r="AI25" s="13"/>
      <c r="AJ25"/>
    </row>
    <row r="26" spans="1:36" ht="59" customHeight="1" x14ac:dyDescent="0.2">
      <c r="A26" s="150">
        <v>23</v>
      </c>
      <c r="B26" s="148" t="s">
        <v>215</v>
      </c>
      <c r="C26" s="148"/>
      <c r="D26" s="148"/>
      <c r="E26" s="148"/>
      <c r="F26" s="148"/>
      <c r="G26" s="148"/>
      <c r="H26" s="148"/>
      <c r="I26" s="211" t="s">
        <v>48</v>
      </c>
      <c r="J26" s="211"/>
      <c r="K26" s="222" t="s">
        <v>205</v>
      </c>
      <c r="L26" s="222"/>
      <c r="M26" s="223" t="s">
        <v>216</v>
      </c>
      <c r="N26" s="223"/>
      <c r="O26" s="224" t="s">
        <v>217</v>
      </c>
      <c r="P26" s="224"/>
      <c r="Q26" s="241">
        <f>AC28</f>
        <v>0</v>
      </c>
      <c r="R26" s="242"/>
      <c r="S26" s="242"/>
      <c r="T26" s="242"/>
      <c r="U26" s="242"/>
      <c r="V26" s="242"/>
      <c r="W26" s="243"/>
      <c r="AG26" s="1">
        <f>Q26</f>
        <v>0</v>
      </c>
      <c r="AH26" s="13"/>
      <c r="AI26" s="13"/>
      <c r="AJ26"/>
    </row>
    <row r="27" spans="1:36" x14ac:dyDescent="0.2">
      <c r="A27" s="151"/>
      <c r="B27" s="149"/>
      <c r="C27" s="149"/>
      <c r="D27" s="149"/>
      <c r="E27" s="149"/>
      <c r="F27" s="149"/>
      <c r="G27" s="149"/>
      <c r="H27" s="149"/>
      <c r="I27" s="253" t="s">
        <v>23</v>
      </c>
      <c r="J27" s="253"/>
      <c r="K27" s="254" t="s">
        <v>27</v>
      </c>
      <c r="L27" s="254"/>
      <c r="M27" s="220" t="s">
        <v>28</v>
      </c>
      <c r="N27" s="220"/>
      <c r="O27" s="221" t="s">
        <v>25</v>
      </c>
      <c r="P27" s="221"/>
      <c r="Q27" s="180"/>
      <c r="R27" s="244"/>
      <c r="S27" s="244"/>
      <c r="T27" s="244"/>
      <c r="U27" s="244"/>
      <c r="V27" s="244"/>
      <c r="W27" s="245"/>
      <c r="AC27" s="9" t="s">
        <v>85</v>
      </c>
    </row>
    <row r="28" spans="1:36"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2, 0)</f>
        <v>0</v>
      </c>
      <c r="AA28" s="6">
        <f>IF(M28="X", 4, 0)</f>
        <v>0</v>
      </c>
      <c r="AB28" s="6">
        <f>IF(O28="X", 6, 0)</f>
        <v>0</v>
      </c>
      <c r="AC28" s="5">
        <f>SUM(Y28:AB28)</f>
        <v>0</v>
      </c>
    </row>
    <row r="29" spans="1:36" ht="17" customHeight="1" x14ac:dyDescent="0.2">
      <c r="A29" s="233" t="s">
        <v>247</v>
      </c>
      <c r="B29" s="234"/>
      <c r="C29" s="234"/>
      <c r="D29" s="234"/>
      <c r="E29" s="234"/>
      <c r="F29" s="234"/>
      <c r="G29" s="234"/>
      <c r="H29" s="234"/>
      <c r="I29" s="234"/>
      <c r="J29" s="234"/>
      <c r="K29" s="234"/>
      <c r="L29" s="234"/>
      <c r="M29" s="234"/>
      <c r="N29" s="234"/>
      <c r="O29" s="234"/>
      <c r="P29" s="234"/>
      <c r="Q29" s="234"/>
      <c r="R29" s="234"/>
      <c r="S29" s="234"/>
      <c r="T29" s="234"/>
      <c r="U29" s="234"/>
      <c r="V29" s="234"/>
      <c r="W29" s="235"/>
    </row>
    <row r="30" spans="1:36" ht="29" customHeight="1" thickBot="1" x14ac:dyDescent="0.25">
      <c r="A30" s="236" t="s">
        <v>83</v>
      </c>
      <c r="B30" s="237"/>
      <c r="C30" s="237"/>
      <c r="D30" s="238" t="s">
        <v>262</v>
      </c>
      <c r="E30" s="238"/>
      <c r="F30" s="238"/>
      <c r="G30" s="238"/>
      <c r="H30" s="238"/>
      <c r="I30" s="238"/>
      <c r="J30" s="238"/>
      <c r="K30" s="238"/>
      <c r="L30" s="238"/>
      <c r="M30" s="238"/>
      <c r="N30" s="238"/>
      <c r="O30" s="238"/>
      <c r="P30" s="238"/>
      <c r="Q30" s="238"/>
      <c r="R30" s="238"/>
      <c r="S30" s="238"/>
      <c r="T30" s="238"/>
      <c r="U30" s="238"/>
      <c r="V30" s="238"/>
      <c r="W30" s="239"/>
    </row>
    <row r="31" spans="1:36" ht="61" customHeight="1" x14ac:dyDescent="0.2">
      <c r="A31" s="150">
        <v>24</v>
      </c>
      <c r="B31" s="148" t="s">
        <v>248</v>
      </c>
      <c r="C31" s="148"/>
      <c r="D31" s="148"/>
      <c r="E31" s="148"/>
      <c r="F31" s="148"/>
      <c r="G31" s="148"/>
      <c r="H31" s="148"/>
      <c r="I31" s="211" t="s">
        <v>249</v>
      </c>
      <c r="J31" s="211"/>
      <c r="K31" s="222" t="s">
        <v>250</v>
      </c>
      <c r="L31" s="222"/>
      <c r="M31" s="223" t="s">
        <v>251</v>
      </c>
      <c r="N31" s="223"/>
      <c r="O31" s="224" t="s">
        <v>252</v>
      </c>
      <c r="P31" s="224"/>
      <c r="Q31" s="241">
        <f>AC33</f>
        <v>0</v>
      </c>
      <c r="R31" s="242"/>
      <c r="S31" s="242"/>
      <c r="T31" s="242"/>
      <c r="U31" s="242"/>
      <c r="V31" s="242"/>
      <c r="W31" s="243"/>
      <c r="AG31" s="1">
        <f>Q31</f>
        <v>0</v>
      </c>
    </row>
    <row r="32" spans="1:36" x14ac:dyDescent="0.2">
      <c r="A32" s="151"/>
      <c r="B32" s="149"/>
      <c r="C32" s="149"/>
      <c r="D32" s="149"/>
      <c r="E32" s="149"/>
      <c r="F32" s="149"/>
      <c r="G32" s="149"/>
      <c r="H32" s="149"/>
      <c r="I32" s="280" t="s">
        <v>23</v>
      </c>
      <c r="J32" s="281"/>
      <c r="K32" s="282" t="s">
        <v>82</v>
      </c>
      <c r="L32" s="283"/>
      <c r="M32" s="284" t="s">
        <v>27</v>
      </c>
      <c r="N32" s="285"/>
      <c r="O32" s="286" t="s">
        <v>24</v>
      </c>
      <c r="P32" s="287"/>
      <c r="Q32" s="180"/>
      <c r="R32" s="244"/>
      <c r="S32" s="244"/>
      <c r="T32" s="244"/>
      <c r="U32" s="244"/>
      <c r="V32" s="244"/>
      <c r="W32" s="245"/>
      <c r="AC32" s="9" t="s">
        <v>85</v>
      </c>
    </row>
    <row r="33" spans="1:33"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1, 0)</f>
        <v>0</v>
      </c>
      <c r="AA33" s="6">
        <f>IF(M33="X", 2, 0)</f>
        <v>0</v>
      </c>
      <c r="AB33" s="6">
        <f>IF(O33="X", 3, 0)</f>
        <v>0</v>
      </c>
      <c r="AC33" s="5">
        <f>SUM(Y33:AB33)</f>
        <v>0</v>
      </c>
    </row>
    <row r="34" spans="1:33" ht="24" customHeight="1" x14ac:dyDescent="0.2">
      <c r="A34" s="233" t="s">
        <v>253</v>
      </c>
      <c r="B34" s="234"/>
      <c r="C34" s="234"/>
      <c r="D34" s="234"/>
      <c r="E34" s="234"/>
      <c r="F34" s="234"/>
      <c r="G34" s="234"/>
      <c r="H34" s="234"/>
      <c r="I34" s="234"/>
      <c r="J34" s="234"/>
      <c r="K34" s="234"/>
      <c r="L34" s="234"/>
      <c r="M34" s="234"/>
      <c r="N34" s="234"/>
      <c r="O34" s="234"/>
      <c r="P34" s="234"/>
      <c r="Q34" s="234"/>
      <c r="R34" s="234"/>
      <c r="S34" s="234"/>
      <c r="T34" s="234"/>
      <c r="U34" s="234"/>
      <c r="V34" s="234"/>
      <c r="W34" s="235"/>
    </row>
    <row r="35" spans="1:33" ht="23" customHeight="1" thickBot="1" x14ac:dyDescent="0.25">
      <c r="A35" s="236" t="s">
        <v>83</v>
      </c>
      <c r="B35" s="237"/>
      <c r="C35" s="237"/>
      <c r="D35" s="238" t="s">
        <v>263</v>
      </c>
      <c r="E35" s="238"/>
      <c r="F35" s="238"/>
      <c r="G35" s="238"/>
      <c r="H35" s="238"/>
      <c r="I35" s="238"/>
      <c r="J35" s="238"/>
      <c r="K35" s="238"/>
      <c r="L35" s="238"/>
      <c r="M35" s="238"/>
      <c r="N35" s="238"/>
      <c r="O35" s="238"/>
      <c r="P35" s="238"/>
      <c r="Q35" s="238"/>
      <c r="R35" s="238"/>
      <c r="S35" s="238"/>
      <c r="T35" s="238"/>
      <c r="U35" s="238"/>
      <c r="V35" s="238"/>
      <c r="W35" s="239"/>
    </row>
    <row r="36" spans="1:33" ht="77" customHeight="1" x14ac:dyDescent="0.2">
      <c r="A36" s="150">
        <v>25</v>
      </c>
      <c r="B36" s="148" t="s">
        <v>254</v>
      </c>
      <c r="C36" s="148"/>
      <c r="D36" s="148"/>
      <c r="E36" s="148"/>
      <c r="F36" s="148"/>
      <c r="G36" s="148"/>
      <c r="H36" s="148"/>
      <c r="I36" s="211" t="s">
        <v>255</v>
      </c>
      <c r="J36" s="211"/>
      <c r="K36" s="222" t="s">
        <v>205</v>
      </c>
      <c r="L36" s="222"/>
      <c r="M36" s="223" t="s">
        <v>256</v>
      </c>
      <c r="N36" s="223"/>
      <c r="O36" s="224" t="s">
        <v>257</v>
      </c>
      <c r="P36" s="224"/>
      <c r="Q36" s="241">
        <f>AC38</f>
        <v>0</v>
      </c>
      <c r="R36" s="242"/>
      <c r="S36" s="242"/>
      <c r="T36" s="242"/>
      <c r="U36" s="242"/>
      <c r="V36" s="242"/>
      <c r="W36" s="243"/>
      <c r="AG36" s="1">
        <f>Q36</f>
        <v>0</v>
      </c>
    </row>
    <row r="37" spans="1:33" x14ac:dyDescent="0.2">
      <c r="A37" s="151"/>
      <c r="B37" s="149"/>
      <c r="C37" s="149"/>
      <c r="D37" s="149"/>
      <c r="E37" s="149"/>
      <c r="F37" s="149"/>
      <c r="G37" s="149"/>
      <c r="H37" s="149"/>
      <c r="I37" s="253" t="s">
        <v>23</v>
      </c>
      <c r="J37" s="253"/>
      <c r="K37" s="254" t="s">
        <v>27</v>
      </c>
      <c r="L37" s="254"/>
      <c r="M37" s="220" t="s">
        <v>28</v>
      </c>
      <c r="N37" s="220"/>
      <c r="O37" s="221" t="s">
        <v>25</v>
      </c>
      <c r="P37" s="221"/>
      <c r="Q37" s="180"/>
      <c r="R37" s="244"/>
      <c r="S37" s="244"/>
      <c r="T37" s="244"/>
      <c r="U37" s="244"/>
      <c r="V37" s="244"/>
      <c r="W37" s="245"/>
      <c r="AC37" s="9" t="s">
        <v>85</v>
      </c>
    </row>
    <row r="38" spans="1:33"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2, 0)</f>
        <v>0</v>
      </c>
      <c r="AA38" s="6">
        <f>IF(M38="X", 4, 0)</f>
        <v>0</v>
      </c>
      <c r="AB38" s="6">
        <f>IF(O38="X", 6, 0)</f>
        <v>0</v>
      </c>
      <c r="AC38" s="5">
        <f>SUM(Y38:AB38)</f>
        <v>0</v>
      </c>
    </row>
    <row r="39" spans="1:33" ht="36" customHeight="1" x14ac:dyDescent="0.2">
      <c r="A39" s="233" t="s">
        <v>258</v>
      </c>
      <c r="B39" s="234"/>
      <c r="C39" s="234"/>
      <c r="D39" s="234"/>
      <c r="E39" s="234"/>
      <c r="F39" s="234"/>
      <c r="G39" s="234"/>
      <c r="H39" s="234"/>
      <c r="I39" s="234"/>
      <c r="J39" s="234"/>
      <c r="K39" s="234"/>
      <c r="L39" s="234"/>
      <c r="M39" s="234"/>
      <c r="N39" s="234"/>
      <c r="O39" s="234"/>
      <c r="P39" s="234"/>
      <c r="Q39" s="234"/>
      <c r="R39" s="234"/>
      <c r="S39" s="234"/>
      <c r="T39" s="234"/>
      <c r="U39" s="234"/>
      <c r="V39" s="234"/>
      <c r="W39" s="235"/>
    </row>
    <row r="40" spans="1:33" ht="15" customHeight="1" thickBot="1" x14ac:dyDescent="0.25">
      <c r="A40" s="236" t="s">
        <v>83</v>
      </c>
      <c r="B40" s="237"/>
      <c r="C40" s="237"/>
      <c r="D40" s="238" t="s">
        <v>264</v>
      </c>
      <c r="E40" s="238"/>
      <c r="F40" s="238"/>
      <c r="G40" s="238"/>
      <c r="H40" s="238"/>
      <c r="I40" s="238"/>
      <c r="J40" s="238"/>
      <c r="K40" s="238"/>
      <c r="L40" s="238"/>
      <c r="M40" s="238"/>
      <c r="N40" s="238"/>
      <c r="O40" s="238"/>
      <c r="P40" s="238"/>
      <c r="Q40" s="238"/>
      <c r="R40" s="238"/>
      <c r="S40" s="238"/>
      <c r="T40" s="238"/>
      <c r="U40" s="238"/>
      <c r="V40" s="238"/>
      <c r="W40" s="239"/>
    </row>
    <row r="41" spans="1:33" ht="15" thickBot="1" x14ac:dyDescent="0.25">
      <c r="A41" s="2"/>
      <c r="B41" s="2"/>
      <c r="C41" s="2"/>
      <c r="D41" s="2"/>
      <c r="E41" s="2"/>
      <c r="F41" s="2"/>
      <c r="G41" s="2"/>
      <c r="H41" s="2"/>
      <c r="I41" s="2"/>
      <c r="J41" s="2"/>
      <c r="K41" s="2"/>
      <c r="L41" s="2"/>
      <c r="M41" s="2"/>
      <c r="N41" s="2"/>
      <c r="O41" s="2"/>
      <c r="P41" s="2"/>
      <c r="Q41" s="2"/>
      <c r="R41" s="2"/>
      <c r="S41" s="2"/>
      <c r="T41" s="2"/>
      <c r="U41" s="2"/>
      <c r="V41" s="2"/>
      <c r="W41" s="2"/>
    </row>
    <row r="42" spans="1:33" ht="24" customHeight="1" x14ac:dyDescent="0.2">
      <c r="A42" s="272" t="s">
        <v>259</v>
      </c>
      <c r="B42" s="273"/>
      <c r="C42" s="273"/>
      <c r="D42" s="273"/>
      <c r="E42" s="273"/>
      <c r="F42" s="273"/>
      <c r="G42" s="273"/>
      <c r="H42" s="273"/>
      <c r="I42" s="273"/>
      <c r="J42" s="273"/>
      <c r="K42" s="273"/>
      <c r="L42" s="273"/>
      <c r="M42" s="273"/>
      <c r="N42" s="273"/>
      <c r="O42" s="273"/>
      <c r="P42" s="274"/>
      <c r="Q42" s="11">
        <f>Q36+Q31+Q26+Q21+Q16+Q11+Q6</f>
        <v>0</v>
      </c>
      <c r="R42" s="264"/>
      <c r="S42" s="264"/>
      <c r="T42" s="264"/>
      <c r="U42" s="264"/>
      <c r="V42" s="264"/>
      <c r="W42" s="264"/>
    </row>
    <row r="43" spans="1:33" ht="15" thickBot="1" x14ac:dyDescent="0.25">
      <c r="A43" s="275"/>
      <c r="B43" s="276"/>
      <c r="C43" s="276"/>
      <c r="D43" s="276"/>
      <c r="E43" s="276"/>
      <c r="F43" s="276"/>
      <c r="G43" s="276"/>
      <c r="H43" s="276"/>
      <c r="I43" s="276"/>
      <c r="J43" s="276"/>
      <c r="K43" s="276"/>
      <c r="L43" s="276"/>
      <c r="M43" s="276"/>
      <c r="N43" s="276"/>
      <c r="O43" s="276"/>
      <c r="P43" s="277"/>
      <c r="Q43" s="12" t="s">
        <v>133</v>
      </c>
      <c r="R43" s="251"/>
      <c r="S43" s="251"/>
      <c r="T43" s="251"/>
      <c r="U43" s="251"/>
      <c r="V43" s="251"/>
      <c r="W43" s="251"/>
    </row>
    <row r="44" spans="1:33" x14ac:dyDescent="0.2">
      <c r="A44" s="2"/>
      <c r="B44" s="2"/>
      <c r="C44" s="2"/>
      <c r="D44" s="2"/>
      <c r="E44" s="2"/>
      <c r="F44" s="2"/>
      <c r="G44" s="2"/>
      <c r="H44" s="2"/>
      <c r="I44" s="2"/>
      <c r="J44" s="2"/>
      <c r="K44" s="2"/>
      <c r="L44" s="2"/>
      <c r="M44" s="2"/>
      <c r="N44" s="2"/>
      <c r="O44" s="2"/>
      <c r="P44" s="2"/>
      <c r="Q44" s="2"/>
      <c r="R44" s="2"/>
      <c r="S44" s="2"/>
      <c r="T44" s="2"/>
      <c r="U44" s="2"/>
      <c r="V44" s="2"/>
      <c r="W44" s="2"/>
    </row>
    <row r="45" spans="1:33" x14ac:dyDescent="0.2">
      <c r="A45" s="2"/>
      <c r="B45" s="2"/>
      <c r="C45" s="2"/>
      <c r="D45" s="2"/>
      <c r="E45" s="2"/>
      <c r="F45" s="2"/>
      <c r="G45" s="2"/>
      <c r="H45" s="2"/>
      <c r="I45" s="2"/>
      <c r="J45" s="2"/>
      <c r="K45" s="2"/>
      <c r="L45" s="2"/>
      <c r="M45" s="2"/>
      <c r="N45" s="2"/>
      <c r="O45" s="2"/>
      <c r="P45" s="2"/>
      <c r="Q45" s="2"/>
      <c r="R45" s="2"/>
      <c r="S45" s="2"/>
      <c r="T45" s="2"/>
      <c r="U45" s="2"/>
      <c r="V45" s="2"/>
      <c r="W45" s="2"/>
    </row>
    <row r="46" spans="1:33" x14ac:dyDescent="0.2">
      <c r="A46" s="2"/>
      <c r="B46" s="2"/>
      <c r="C46" s="2"/>
      <c r="D46" s="2"/>
      <c r="E46" s="2"/>
      <c r="F46" s="2"/>
      <c r="G46" s="2"/>
      <c r="H46" s="2"/>
      <c r="I46" s="2"/>
      <c r="J46" s="2"/>
      <c r="K46" s="2"/>
      <c r="L46" s="2"/>
      <c r="M46" s="2"/>
      <c r="N46" s="2"/>
      <c r="O46" s="2"/>
      <c r="P46" s="2"/>
      <c r="Q46" s="2"/>
      <c r="R46" s="2"/>
      <c r="S46" s="2"/>
      <c r="T46" s="2"/>
      <c r="U46" s="2"/>
      <c r="V46" s="2"/>
      <c r="W46" s="2"/>
    </row>
    <row r="47" spans="1:33" x14ac:dyDescent="0.2">
      <c r="A47" s="2"/>
      <c r="B47" s="2"/>
      <c r="C47" s="2"/>
      <c r="D47" s="2"/>
      <c r="E47" s="2"/>
      <c r="F47" s="2"/>
      <c r="G47" s="2"/>
      <c r="H47" s="2"/>
      <c r="I47" s="2"/>
      <c r="J47" s="2"/>
      <c r="K47" s="2"/>
      <c r="L47" s="2"/>
      <c r="M47" s="2"/>
      <c r="N47" s="2"/>
      <c r="O47" s="2"/>
      <c r="P47" s="2"/>
      <c r="Q47" s="2"/>
      <c r="R47" s="2"/>
      <c r="S47" s="2"/>
      <c r="T47" s="2"/>
      <c r="U47" s="2"/>
      <c r="V47" s="2"/>
      <c r="W47" s="2"/>
    </row>
    <row r="48" spans="1:33" x14ac:dyDescent="0.2">
      <c r="A48" s="2"/>
      <c r="B48" s="2"/>
      <c r="C48" s="2"/>
      <c r="D48" s="2"/>
      <c r="E48" s="2"/>
      <c r="F48" s="2"/>
      <c r="G48" s="2"/>
      <c r="H48" s="2"/>
      <c r="I48" s="2"/>
      <c r="J48" s="2"/>
      <c r="K48" s="2"/>
      <c r="L48" s="2"/>
      <c r="M48" s="2"/>
      <c r="N48" s="2"/>
      <c r="O48" s="2"/>
      <c r="P48" s="2"/>
      <c r="Q48" s="2"/>
      <c r="R48" s="2"/>
      <c r="S48" s="2"/>
      <c r="T48" s="2"/>
      <c r="U48" s="2"/>
      <c r="V48" s="2"/>
      <c r="W48" s="2"/>
    </row>
    <row r="49" spans="1:23" x14ac:dyDescent="0.2">
      <c r="A49" s="2"/>
      <c r="B49" s="2"/>
      <c r="C49" s="2"/>
      <c r="D49" s="2"/>
      <c r="E49" s="2"/>
      <c r="F49" s="2"/>
      <c r="G49" s="2"/>
      <c r="H49" s="2"/>
      <c r="I49" s="2"/>
      <c r="J49" s="2"/>
      <c r="K49" s="2"/>
      <c r="L49" s="2"/>
      <c r="M49" s="2"/>
      <c r="N49" s="2"/>
      <c r="O49" s="2"/>
      <c r="P49" s="2"/>
      <c r="Q49" s="2"/>
      <c r="R49" s="2"/>
      <c r="S49" s="2"/>
      <c r="T49" s="2"/>
      <c r="U49" s="2"/>
      <c r="V49" s="2"/>
      <c r="W49" s="2"/>
    </row>
    <row r="50" spans="1:23" x14ac:dyDescent="0.2">
      <c r="A50" s="2"/>
      <c r="B50" s="2"/>
      <c r="C50" s="2"/>
      <c r="D50" s="2"/>
      <c r="E50" s="2"/>
      <c r="F50" s="2"/>
      <c r="G50" s="2"/>
      <c r="H50" s="2"/>
      <c r="I50" s="2"/>
      <c r="J50" s="2"/>
      <c r="K50" s="2"/>
      <c r="L50" s="2"/>
      <c r="M50" s="2"/>
      <c r="N50" s="2"/>
      <c r="O50" s="2"/>
      <c r="P50" s="2"/>
      <c r="Q50" s="2"/>
      <c r="R50" s="2"/>
      <c r="S50" s="2"/>
      <c r="T50" s="2"/>
      <c r="U50" s="2"/>
      <c r="V50" s="2"/>
      <c r="W50" s="2"/>
    </row>
    <row r="51" spans="1:23" x14ac:dyDescent="0.2">
      <c r="A51" s="2"/>
      <c r="B51" s="2"/>
      <c r="C51" s="2"/>
      <c r="D51" s="2"/>
      <c r="E51" s="2"/>
      <c r="F51" s="2"/>
      <c r="G51" s="2"/>
      <c r="H51" s="2"/>
      <c r="I51" s="2"/>
      <c r="J51" s="2"/>
      <c r="K51" s="2"/>
      <c r="L51" s="2"/>
      <c r="M51" s="2"/>
      <c r="N51" s="2"/>
      <c r="O51" s="2"/>
      <c r="P51" s="2"/>
      <c r="Q51" s="2"/>
      <c r="R51" s="2"/>
      <c r="S51" s="2"/>
      <c r="T51" s="2"/>
      <c r="U51" s="2"/>
      <c r="V51" s="2"/>
      <c r="W51" s="2"/>
    </row>
    <row r="52" spans="1:23" x14ac:dyDescent="0.2">
      <c r="A52" s="2"/>
      <c r="B52" s="2"/>
      <c r="C52" s="2"/>
      <c r="D52" s="2"/>
      <c r="E52" s="2"/>
      <c r="F52" s="2"/>
      <c r="G52" s="2"/>
      <c r="H52" s="2"/>
      <c r="I52" s="2"/>
      <c r="J52" s="2"/>
      <c r="K52" s="2"/>
      <c r="L52" s="2"/>
      <c r="M52" s="2"/>
      <c r="N52" s="2"/>
      <c r="O52" s="2"/>
      <c r="P52" s="2"/>
      <c r="Q52" s="2"/>
      <c r="R52" s="2"/>
      <c r="S52" s="2"/>
      <c r="T52" s="2"/>
      <c r="U52" s="2"/>
      <c r="V52" s="2"/>
      <c r="W52" s="2"/>
    </row>
    <row r="53" spans="1:23" x14ac:dyDescent="0.2">
      <c r="A53" s="2" t="s">
        <v>140</v>
      </c>
      <c r="B53" s="2"/>
      <c r="C53" s="2"/>
      <c r="D53" s="2"/>
      <c r="E53" s="2"/>
      <c r="F53" s="2"/>
      <c r="G53" s="2"/>
      <c r="H53" s="2"/>
      <c r="I53" s="2"/>
      <c r="J53" s="2"/>
      <c r="K53" s="2"/>
      <c r="L53" s="2"/>
      <c r="M53" s="2"/>
      <c r="N53" s="2"/>
      <c r="O53" s="2"/>
      <c r="P53" s="2"/>
      <c r="Q53" s="2"/>
      <c r="R53" s="2"/>
      <c r="S53" s="2"/>
      <c r="T53" s="2"/>
      <c r="U53" s="2"/>
      <c r="V53" s="2"/>
      <c r="W53" s="2"/>
    </row>
    <row r="54" spans="1:23" x14ac:dyDescent="0.2">
      <c r="A54" s="2"/>
      <c r="B54" s="2"/>
      <c r="C54" s="2"/>
      <c r="D54" s="2"/>
      <c r="E54" s="2"/>
      <c r="F54" s="2"/>
      <c r="G54" s="2"/>
      <c r="H54" s="2"/>
      <c r="I54" s="2"/>
      <c r="J54" s="2"/>
      <c r="K54" s="2"/>
      <c r="L54" s="2"/>
      <c r="M54" s="2"/>
      <c r="N54" s="2"/>
      <c r="O54" s="2"/>
      <c r="P54" s="2"/>
      <c r="Q54" s="2"/>
      <c r="R54" s="2"/>
      <c r="S54" s="2"/>
      <c r="T54" s="2"/>
      <c r="U54" s="2"/>
      <c r="V54" s="2"/>
      <c r="W54" s="2"/>
    </row>
    <row r="55" spans="1:23" x14ac:dyDescent="0.2">
      <c r="A55" s="255"/>
      <c r="B55" s="256"/>
      <c r="C55" s="256"/>
      <c r="D55" s="256"/>
      <c r="E55" s="256"/>
      <c r="F55" s="256"/>
      <c r="G55" s="256"/>
      <c r="H55" s="256"/>
      <c r="I55" s="256"/>
      <c r="J55" s="256"/>
      <c r="K55" s="256"/>
      <c r="L55" s="256"/>
      <c r="M55" s="256"/>
      <c r="N55" s="256"/>
      <c r="O55" s="256"/>
      <c r="P55" s="256"/>
      <c r="Q55" s="256"/>
      <c r="R55" s="256"/>
      <c r="S55" s="256"/>
      <c r="T55" s="256"/>
      <c r="U55" s="256"/>
      <c r="V55" s="256"/>
      <c r="W55" s="257"/>
    </row>
    <row r="56" spans="1:23" x14ac:dyDescent="0.2">
      <c r="A56" s="258"/>
      <c r="B56" s="259"/>
      <c r="C56" s="259"/>
      <c r="D56" s="259"/>
      <c r="E56" s="259"/>
      <c r="F56" s="259"/>
      <c r="G56" s="259"/>
      <c r="H56" s="259"/>
      <c r="I56" s="259"/>
      <c r="J56" s="259"/>
      <c r="K56" s="259"/>
      <c r="L56" s="259"/>
      <c r="M56" s="259"/>
      <c r="N56" s="259"/>
      <c r="O56" s="259"/>
      <c r="P56" s="259"/>
      <c r="Q56" s="259"/>
      <c r="R56" s="259"/>
      <c r="S56" s="259"/>
      <c r="T56" s="259"/>
      <c r="U56" s="259"/>
      <c r="V56" s="259"/>
      <c r="W56" s="260"/>
    </row>
    <row r="57" spans="1:23" x14ac:dyDescent="0.2">
      <c r="A57" s="258"/>
      <c r="B57" s="259"/>
      <c r="C57" s="259"/>
      <c r="D57" s="259"/>
      <c r="E57" s="259"/>
      <c r="F57" s="259"/>
      <c r="G57" s="259"/>
      <c r="H57" s="259"/>
      <c r="I57" s="259"/>
      <c r="J57" s="259"/>
      <c r="K57" s="259"/>
      <c r="L57" s="259"/>
      <c r="M57" s="259"/>
      <c r="N57" s="259"/>
      <c r="O57" s="259"/>
      <c r="P57" s="259"/>
      <c r="Q57" s="259"/>
      <c r="R57" s="259"/>
      <c r="S57" s="259"/>
      <c r="T57" s="259"/>
      <c r="U57" s="259"/>
      <c r="V57" s="259"/>
      <c r="W57" s="260"/>
    </row>
    <row r="58" spans="1:23" x14ac:dyDescent="0.2">
      <c r="A58" s="258"/>
      <c r="B58" s="259"/>
      <c r="C58" s="259"/>
      <c r="D58" s="259"/>
      <c r="E58" s="259"/>
      <c r="F58" s="259"/>
      <c r="G58" s="259"/>
      <c r="H58" s="259"/>
      <c r="I58" s="259"/>
      <c r="J58" s="259"/>
      <c r="K58" s="259"/>
      <c r="L58" s="259"/>
      <c r="M58" s="259"/>
      <c r="N58" s="259"/>
      <c r="O58" s="259"/>
      <c r="P58" s="259"/>
      <c r="Q58" s="259"/>
      <c r="R58" s="259"/>
      <c r="S58" s="259"/>
      <c r="T58" s="259"/>
      <c r="U58" s="259"/>
      <c r="V58" s="259"/>
      <c r="W58" s="260"/>
    </row>
    <row r="59" spans="1:23" x14ac:dyDescent="0.2">
      <c r="A59" s="258"/>
      <c r="B59" s="259"/>
      <c r="C59" s="259"/>
      <c r="D59" s="259"/>
      <c r="E59" s="259"/>
      <c r="F59" s="259"/>
      <c r="G59" s="259"/>
      <c r="H59" s="259"/>
      <c r="I59" s="259"/>
      <c r="J59" s="259"/>
      <c r="K59" s="259"/>
      <c r="L59" s="259"/>
      <c r="M59" s="259"/>
      <c r="N59" s="259"/>
      <c r="O59" s="259"/>
      <c r="P59" s="259"/>
      <c r="Q59" s="259"/>
      <c r="R59" s="259"/>
      <c r="S59" s="259"/>
      <c r="T59" s="259"/>
      <c r="U59" s="259"/>
      <c r="V59" s="259"/>
      <c r="W59" s="260"/>
    </row>
    <row r="60" spans="1:23" x14ac:dyDescent="0.2">
      <c r="A60" s="258"/>
      <c r="B60" s="259"/>
      <c r="C60" s="259"/>
      <c r="D60" s="259"/>
      <c r="E60" s="259"/>
      <c r="F60" s="259"/>
      <c r="G60" s="259"/>
      <c r="H60" s="259"/>
      <c r="I60" s="259"/>
      <c r="J60" s="259"/>
      <c r="K60" s="259"/>
      <c r="L60" s="259"/>
      <c r="M60" s="259"/>
      <c r="N60" s="259"/>
      <c r="O60" s="259"/>
      <c r="P60" s="259"/>
      <c r="Q60" s="259"/>
      <c r="R60" s="259"/>
      <c r="S60" s="259"/>
      <c r="T60" s="259"/>
      <c r="U60" s="259"/>
      <c r="V60" s="259"/>
      <c r="W60" s="260"/>
    </row>
    <row r="61" spans="1:23" x14ac:dyDescent="0.2">
      <c r="A61" s="258"/>
      <c r="B61" s="259"/>
      <c r="C61" s="259"/>
      <c r="D61" s="259"/>
      <c r="E61" s="259"/>
      <c r="F61" s="259"/>
      <c r="G61" s="259"/>
      <c r="H61" s="259"/>
      <c r="I61" s="259"/>
      <c r="J61" s="259"/>
      <c r="K61" s="259"/>
      <c r="L61" s="259"/>
      <c r="M61" s="259"/>
      <c r="N61" s="259"/>
      <c r="O61" s="259"/>
      <c r="P61" s="259"/>
      <c r="Q61" s="259"/>
      <c r="R61" s="259"/>
      <c r="S61" s="259"/>
      <c r="T61" s="259"/>
      <c r="U61" s="259"/>
      <c r="V61" s="259"/>
      <c r="W61" s="260"/>
    </row>
    <row r="62" spans="1:23" x14ac:dyDescent="0.2">
      <c r="A62" s="258"/>
      <c r="B62" s="259"/>
      <c r="C62" s="259"/>
      <c r="D62" s="259"/>
      <c r="E62" s="259"/>
      <c r="F62" s="259"/>
      <c r="G62" s="259"/>
      <c r="H62" s="259"/>
      <c r="I62" s="259"/>
      <c r="J62" s="259"/>
      <c r="K62" s="259"/>
      <c r="L62" s="259"/>
      <c r="M62" s="259"/>
      <c r="N62" s="259"/>
      <c r="O62" s="259"/>
      <c r="P62" s="259"/>
      <c r="Q62" s="259"/>
      <c r="R62" s="259"/>
      <c r="S62" s="259"/>
      <c r="T62" s="259"/>
      <c r="U62" s="259"/>
      <c r="V62" s="259"/>
      <c r="W62" s="260"/>
    </row>
    <row r="63" spans="1:23" x14ac:dyDescent="0.2">
      <c r="A63" s="258"/>
      <c r="B63" s="259"/>
      <c r="C63" s="259"/>
      <c r="D63" s="259"/>
      <c r="E63" s="259"/>
      <c r="F63" s="259"/>
      <c r="G63" s="259"/>
      <c r="H63" s="259"/>
      <c r="I63" s="259"/>
      <c r="J63" s="259"/>
      <c r="K63" s="259"/>
      <c r="L63" s="259"/>
      <c r="M63" s="259"/>
      <c r="N63" s="259"/>
      <c r="O63" s="259"/>
      <c r="P63" s="259"/>
      <c r="Q63" s="259"/>
      <c r="R63" s="259"/>
      <c r="S63" s="259"/>
      <c r="T63" s="259"/>
      <c r="U63" s="259"/>
      <c r="V63" s="259"/>
      <c r="W63" s="260"/>
    </row>
    <row r="64" spans="1:23" x14ac:dyDescent="0.2">
      <c r="A64" s="258"/>
      <c r="B64" s="259"/>
      <c r="C64" s="259"/>
      <c r="D64" s="259"/>
      <c r="E64" s="259"/>
      <c r="F64" s="259"/>
      <c r="G64" s="259"/>
      <c r="H64" s="259"/>
      <c r="I64" s="259"/>
      <c r="J64" s="259"/>
      <c r="K64" s="259"/>
      <c r="L64" s="259"/>
      <c r="M64" s="259"/>
      <c r="N64" s="259"/>
      <c r="O64" s="259"/>
      <c r="P64" s="259"/>
      <c r="Q64" s="259"/>
      <c r="R64" s="259"/>
      <c r="S64" s="259"/>
      <c r="T64" s="259"/>
      <c r="U64" s="259"/>
      <c r="V64" s="259"/>
      <c r="W64" s="260"/>
    </row>
    <row r="65" spans="1:23" x14ac:dyDescent="0.2">
      <c r="A65" s="258"/>
      <c r="B65" s="259"/>
      <c r="C65" s="259"/>
      <c r="D65" s="259"/>
      <c r="E65" s="259"/>
      <c r="F65" s="259"/>
      <c r="G65" s="259"/>
      <c r="H65" s="259"/>
      <c r="I65" s="259"/>
      <c r="J65" s="259"/>
      <c r="K65" s="259"/>
      <c r="L65" s="259"/>
      <c r="M65" s="259"/>
      <c r="N65" s="259"/>
      <c r="O65" s="259"/>
      <c r="P65" s="259"/>
      <c r="Q65" s="259"/>
      <c r="R65" s="259"/>
      <c r="S65" s="259"/>
      <c r="T65" s="259"/>
      <c r="U65" s="259"/>
      <c r="V65" s="259"/>
      <c r="W65" s="260"/>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61"/>
      <c r="B72" s="262"/>
      <c r="C72" s="262"/>
      <c r="D72" s="262"/>
      <c r="E72" s="262"/>
      <c r="F72" s="262"/>
      <c r="G72" s="262"/>
      <c r="H72" s="262"/>
      <c r="I72" s="262"/>
      <c r="J72" s="262"/>
      <c r="K72" s="262"/>
      <c r="L72" s="262"/>
      <c r="M72" s="262"/>
      <c r="N72" s="262"/>
      <c r="O72" s="262"/>
      <c r="P72" s="262"/>
      <c r="Q72" s="262"/>
      <c r="R72" s="262"/>
      <c r="S72" s="262"/>
      <c r="T72" s="262"/>
      <c r="U72" s="262"/>
      <c r="V72" s="262"/>
      <c r="W72" s="263"/>
    </row>
    <row r="73" spans="1:23" x14ac:dyDescent="0.2">
      <c r="A73" s="2"/>
      <c r="B73" s="2"/>
      <c r="C73" s="2"/>
      <c r="D73" s="2"/>
      <c r="E73" s="2"/>
      <c r="F73" s="2"/>
      <c r="G73" s="2"/>
      <c r="H73" s="2"/>
      <c r="I73" s="2"/>
      <c r="J73" s="2"/>
      <c r="K73" s="2"/>
      <c r="L73" s="2"/>
      <c r="M73" s="2"/>
      <c r="N73" s="2"/>
      <c r="O73" s="2"/>
      <c r="P73" s="2"/>
      <c r="Q73" s="2"/>
      <c r="R73" s="2"/>
      <c r="S73" s="2"/>
      <c r="T73" s="2"/>
      <c r="U73" s="2"/>
      <c r="V73" s="2"/>
      <c r="W73" s="2"/>
    </row>
    <row r="74" spans="1:23" x14ac:dyDescent="0.2">
      <c r="A74" s="2"/>
      <c r="B74" s="2"/>
      <c r="C74" s="2"/>
      <c r="D74" s="2"/>
      <c r="E74" s="2"/>
      <c r="F74" s="2"/>
      <c r="G74" s="2"/>
      <c r="H74" s="2"/>
      <c r="I74" s="2"/>
      <c r="J74" s="2"/>
      <c r="K74" s="2"/>
      <c r="L74" s="2"/>
      <c r="M74" s="2"/>
      <c r="N74" s="2"/>
      <c r="O74" s="2"/>
      <c r="P74" s="2"/>
      <c r="Q74" s="2"/>
      <c r="R74" s="2"/>
      <c r="S74" s="2"/>
      <c r="T74" s="2"/>
      <c r="U74" s="2"/>
      <c r="V74" s="2"/>
      <c r="W74" s="2"/>
    </row>
    <row r="75" spans="1:23" x14ac:dyDescent="0.2">
      <c r="A75" s="2"/>
      <c r="B75" s="2"/>
      <c r="C75" s="2"/>
      <c r="D75" s="2"/>
      <c r="E75" s="2"/>
      <c r="F75" s="2"/>
      <c r="G75" s="2"/>
      <c r="H75" s="2"/>
      <c r="I75" s="2"/>
      <c r="J75" s="2"/>
      <c r="K75" s="2"/>
      <c r="L75" s="2"/>
      <c r="M75" s="2"/>
      <c r="N75" s="2"/>
      <c r="O75" s="2"/>
      <c r="P75" s="2"/>
      <c r="Q75" s="2"/>
      <c r="R75" s="2"/>
      <c r="S75" s="2"/>
      <c r="T75" s="2"/>
      <c r="U75" s="2"/>
      <c r="V75" s="2"/>
      <c r="W75" s="2"/>
    </row>
    <row r="76" spans="1:23" x14ac:dyDescent="0.2">
      <c r="A76" s="2"/>
      <c r="B76" s="2"/>
      <c r="C76" s="2"/>
      <c r="D76" s="2"/>
      <c r="E76" s="2"/>
      <c r="F76" s="2"/>
      <c r="G76" s="2"/>
      <c r="H76" s="2"/>
      <c r="I76" s="2"/>
      <c r="J76" s="2"/>
      <c r="K76" s="2"/>
      <c r="L76" s="2"/>
      <c r="M76" s="2"/>
      <c r="N76" s="2"/>
      <c r="O76" s="2"/>
      <c r="P76" s="2"/>
      <c r="Q76" s="2"/>
      <c r="R76" s="2"/>
      <c r="S76" s="2"/>
      <c r="T76" s="2"/>
      <c r="U76" s="2"/>
      <c r="V76" s="2"/>
      <c r="W76" s="2"/>
    </row>
    <row r="77" spans="1:23" x14ac:dyDescent="0.2">
      <c r="A77" s="2"/>
      <c r="B77" s="2"/>
      <c r="C77" s="2"/>
      <c r="D77" s="2"/>
      <c r="E77" s="2"/>
      <c r="F77" s="2"/>
      <c r="G77" s="2"/>
      <c r="H77" s="2"/>
      <c r="I77" s="2"/>
      <c r="J77" s="2"/>
      <c r="K77" s="2"/>
      <c r="L77" s="2"/>
      <c r="M77" s="2"/>
      <c r="N77" s="2"/>
      <c r="O77" s="2"/>
      <c r="P77" s="2"/>
      <c r="Q77" s="2"/>
      <c r="R77" s="2"/>
      <c r="S77" s="2"/>
      <c r="T77" s="2"/>
      <c r="U77" s="2"/>
      <c r="V77" s="2"/>
      <c r="W77" s="2"/>
    </row>
    <row r="78" spans="1:23" x14ac:dyDescent="0.2">
      <c r="A78" s="2"/>
      <c r="B78" s="2"/>
      <c r="C78" s="2"/>
      <c r="D78" s="2"/>
      <c r="E78" s="2"/>
      <c r="F78" s="2"/>
      <c r="G78" s="2"/>
      <c r="H78" s="2"/>
      <c r="I78" s="2"/>
      <c r="J78" s="2"/>
      <c r="K78" s="2"/>
      <c r="L78" s="2"/>
      <c r="M78" s="2"/>
      <c r="N78" s="2"/>
      <c r="O78" s="2"/>
      <c r="P78" s="2"/>
      <c r="Q78" s="2"/>
      <c r="R78" s="2"/>
      <c r="S78" s="2"/>
      <c r="T78" s="2"/>
      <c r="U78" s="2"/>
      <c r="V78" s="2"/>
      <c r="W78" s="2"/>
    </row>
    <row r="79" spans="1:23" x14ac:dyDescent="0.2">
      <c r="A79" s="2"/>
      <c r="B79" s="2"/>
      <c r="C79" s="2"/>
      <c r="D79" s="2"/>
      <c r="E79" s="2"/>
      <c r="F79" s="2"/>
      <c r="G79" s="2"/>
      <c r="H79" s="2"/>
      <c r="I79" s="2"/>
      <c r="J79" s="2"/>
      <c r="K79" s="2"/>
      <c r="L79" s="2"/>
      <c r="M79" s="2"/>
      <c r="N79" s="2"/>
      <c r="O79" s="2"/>
      <c r="P79" s="2"/>
      <c r="Q79" s="2"/>
      <c r="R79" s="2"/>
      <c r="S79" s="2"/>
      <c r="T79" s="2"/>
      <c r="U79" s="2"/>
      <c r="V79" s="2"/>
      <c r="W79" s="2"/>
    </row>
    <row r="80" spans="1:23" x14ac:dyDescent="0.2">
      <c r="A80" s="2"/>
      <c r="B80" s="2"/>
      <c r="C80" s="2"/>
      <c r="D80" s="2"/>
      <c r="E80" s="2"/>
      <c r="F80" s="2"/>
      <c r="G80" s="2"/>
      <c r="H80" s="2"/>
      <c r="I80" s="2"/>
      <c r="J80" s="2"/>
      <c r="K80" s="2"/>
      <c r="L80" s="2"/>
      <c r="M80" s="2"/>
      <c r="N80" s="2"/>
      <c r="O80" s="2"/>
      <c r="P80" s="2"/>
      <c r="Q80" s="2"/>
      <c r="R80" s="2"/>
      <c r="S80" s="2"/>
      <c r="T80" s="2"/>
      <c r="U80" s="2"/>
      <c r="V80" s="2"/>
      <c r="W80" s="2"/>
    </row>
    <row r="81" spans="1:23" x14ac:dyDescent="0.2">
      <c r="A81" s="2"/>
      <c r="B81" s="2"/>
      <c r="C81" s="2"/>
      <c r="D81" s="2"/>
      <c r="E81" s="2"/>
      <c r="F81" s="2"/>
      <c r="G81" s="2"/>
      <c r="H81" s="2"/>
      <c r="I81" s="2"/>
      <c r="J81" s="2"/>
      <c r="K81" s="2"/>
      <c r="L81" s="2"/>
      <c r="M81" s="2"/>
      <c r="N81" s="2"/>
      <c r="O81" s="2"/>
      <c r="P81" s="2"/>
      <c r="Q81" s="2"/>
      <c r="R81" s="2"/>
      <c r="S81" s="2"/>
      <c r="T81" s="2"/>
      <c r="U81" s="2"/>
      <c r="V81" s="2"/>
      <c r="W81" s="2"/>
    </row>
    <row r="82" spans="1:23" x14ac:dyDescent="0.2">
      <c r="A82" s="2"/>
      <c r="B82" s="2"/>
      <c r="C82" s="2"/>
      <c r="D82" s="2"/>
      <c r="E82" s="2"/>
      <c r="F82" s="2"/>
      <c r="G82" s="2"/>
      <c r="H82" s="2"/>
      <c r="I82" s="2"/>
      <c r="J82" s="2"/>
      <c r="K82" s="2"/>
      <c r="L82" s="2"/>
      <c r="M82" s="2"/>
      <c r="N82" s="2"/>
      <c r="O82" s="2"/>
      <c r="P82" s="2"/>
      <c r="Q82" s="2"/>
      <c r="R82" s="2"/>
      <c r="S82" s="2"/>
      <c r="T82" s="2"/>
      <c r="U82" s="2"/>
      <c r="V82" s="2"/>
      <c r="W82" s="2"/>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sheetData>
  <sheetProtection sheet="1" objects="1" scenarios="1" formatCells="0" formatColumns="0" formatRows="0"/>
  <mergeCells count="155">
    <mergeCell ref="A55:W72"/>
    <mergeCell ref="A42:P43"/>
    <mergeCell ref="R42:S42"/>
    <mergeCell ref="T42:U42"/>
    <mergeCell ref="V42:W42"/>
    <mergeCell ref="R43:S43"/>
    <mergeCell ref="T43:U43"/>
    <mergeCell ref="V43:W43"/>
    <mergeCell ref="A39:W39"/>
    <mergeCell ref="A40:C40"/>
    <mergeCell ref="D40:W40"/>
    <mergeCell ref="A34:W34"/>
    <mergeCell ref="A35:C35"/>
    <mergeCell ref="D35:W35"/>
    <mergeCell ref="A36:A38"/>
    <mergeCell ref="B36:H38"/>
    <mergeCell ref="I36:J36"/>
    <mergeCell ref="K36:L36"/>
    <mergeCell ref="M36:N36"/>
    <mergeCell ref="O36:P36"/>
    <mergeCell ref="Q36:Q38"/>
    <mergeCell ref="R36:W38"/>
    <mergeCell ref="I37:J37"/>
    <mergeCell ref="K37:L37"/>
    <mergeCell ref="M37:N37"/>
    <mergeCell ref="O37:P37"/>
    <mergeCell ref="I38:J38"/>
    <mergeCell ref="K38:L38"/>
    <mergeCell ref="M38:N38"/>
    <mergeCell ref="O38:P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A9:W9"/>
    <mergeCell ref="A10:C10"/>
    <mergeCell ref="D10:W10"/>
    <mergeCell ref="A11:A13"/>
    <mergeCell ref="B11:H13"/>
    <mergeCell ref="I11:J11"/>
    <mergeCell ref="K11:L11"/>
    <mergeCell ref="M11:N11"/>
    <mergeCell ref="O11:P11"/>
    <mergeCell ref="Q11:Q13"/>
    <mergeCell ref="R11:W13"/>
    <mergeCell ref="I12:J12"/>
    <mergeCell ref="K12:L12"/>
    <mergeCell ref="M12:N12"/>
    <mergeCell ref="O12:P12"/>
    <mergeCell ref="I13:J13"/>
    <mergeCell ref="K13:L13"/>
    <mergeCell ref="M13:N13"/>
    <mergeCell ref="O13:P13"/>
    <mergeCell ref="Y5:AB5"/>
    <mergeCell ref="A6:A8"/>
    <mergeCell ref="B6:H8"/>
    <mergeCell ref="I6:J6"/>
    <mergeCell ref="K6:L6"/>
    <mergeCell ref="M6:N6"/>
    <mergeCell ref="O6:P6"/>
    <mergeCell ref="Q6:Q8"/>
    <mergeCell ref="R6:W8"/>
    <mergeCell ref="I7:J7"/>
    <mergeCell ref="K7:L7"/>
    <mergeCell ref="M7:N7"/>
    <mergeCell ref="O7:P7"/>
    <mergeCell ref="I8:J8"/>
    <mergeCell ref="K8:L8"/>
    <mergeCell ref="M8:N8"/>
    <mergeCell ref="O8:P8"/>
    <mergeCell ref="A1:W1"/>
    <mergeCell ref="A4:A5"/>
    <mergeCell ref="B4:H5"/>
    <mergeCell ref="I4:J4"/>
    <mergeCell ref="K4:L4"/>
    <mergeCell ref="M4:N4"/>
    <mergeCell ref="O4:P4"/>
    <mergeCell ref="Q4:Q5"/>
    <mergeCell ref="R4:W5"/>
    <mergeCell ref="I5:J5"/>
    <mergeCell ref="K5:L5"/>
    <mergeCell ref="M5:N5"/>
    <mergeCell ref="O5:P5"/>
  </mergeCells>
  <printOptions gridLines="1"/>
  <pageMargins left="0.7" right="0.7" top="0.75" bottom="0.75" header="0.3" footer="0.3"/>
  <pageSetup paperSize="9" orientation="landscape" horizontalDpi="0" verticalDpi="0"/>
  <rowBreaks count="2" manualBreakCount="2">
    <brk id="35" max="16383" man="1"/>
    <brk id="52" max="16383"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2B08D-DCA5-8842-A38B-DD43110015C2}">
  <sheetPr codeName="Foglio7"/>
  <dimension ref="A1:AI807"/>
  <sheetViews>
    <sheetView zoomScale="110" zoomScaleNormal="110" workbookViewId="0">
      <selection activeCell="V67" sqref="V67"/>
    </sheetView>
  </sheetViews>
  <sheetFormatPr baseColWidth="10" defaultColWidth="10.83203125" defaultRowHeight="14" x14ac:dyDescent="0.2"/>
  <cols>
    <col min="1" max="8" width="4.5" style="1" customWidth="1"/>
    <col min="9" max="16" width="6" style="1" customWidth="1"/>
    <col min="17" max="17" width="9.83203125" style="1" customWidth="1"/>
    <col min="18" max="21" width="4.5" style="1" customWidth="1"/>
    <col min="22" max="22" width="4.1640625" style="1" customWidth="1"/>
    <col min="23" max="23" width="3.6640625" style="1" customWidth="1"/>
    <col min="24" max="24" width="4.5" style="1" customWidth="1"/>
    <col min="25" max="28" width="4.5" style="1" hidden="1" customWidth="1"/>
    <col min="29" max="29" width="6.5" style="1" hidden="1" customWidth="1"/>
    <col min="30" max="30" width="4.5" style="1" customWidth="1"/>
    <col min="31" max="31" width="0" style="1" hidden="1" customWidth="1"/>
    <col min="32" max="16384" width="10.83203125" style="1"/>
  </cols>
  <sheetData>
    <row r="1" spans="1:35" ht="20" thickBot="1" x14ac:dyDescent="0.3">
      <c r="A1" s="187" t="s">
        <v>265</v>
      </c>
      <c r="B1" s="188"/>
      <c r="C1" s="188"/>
      <c r="D1" s="188"/>
      <c r="E1" s="188"/>
      <c r="F1" s="188"/>
      <c r="G1" s="188"/>
      <c r="H1" s="188"/>
      <c r="I1" s="188"/>
      <c r="J1" s="188"/>
      <c r="K1" s="188"/>
      <c r="L1" s="188"/>
      <c r="M1" s="188"/>
      <c r="N1" s="188"/>
      <c r="O1" s="188"/>
      <c r="P1" s="188"/>
      <c r="Q1" s="188"/>
      <c r="R1" s="188"/>
      <c r="S1" s="188"/>
      <c r="T1" s="188"/>
      <c r="U1" s="188"/>
      <c r="V1" s="188"/>
      <c r="W1" s="189"/>
    </row>
    <row r="2" spans="1:35" x14ac:dyDescent="0.2">
      <c r="A2" s="2"/>
      <c r="B2" s="2"/>
      <c r="C2" s="2"/>
      <c r="D2" s="2"/>
      <c r="E2" s="2"/>
      <c r="F2" s="2"/>
      <c r="G2" s="2"/>
      <c r="H2" s="2"/>
      <c r="I2" s="2"/>
      <c r="J2" s="2"/>
      <c r="K2" s="2"/>
      <c r="L2" s="2"/>
      <c r="M2" s="2"/>
      <c r="N2" s="2"/>
      <c r="O2" s="2"/>
      <c r="P2" s="2"/>
      <c r="Q2" s="2"/>
      <c r="R2" s="2"/>
      <c r="S2" s="2"/>
      <c r="T2" s="2"/>
      <c r="U2" s="2"/>
      <c r="V2" s="2"/>
      <c r="W2" s="2"/>
    </row>
    <row r="3" spans="1:35" ht="16" x14ac:dyDescent="0.2">
      <c r="A3" s="130" t="s">
        <v>77</v>
      </c>
      <c r="B3" s="130" t="s">
        <v>0</v>
      </c>
      <c r="C3" s="130"/>
      <c r="D3" s="130"/>
      <c r="E3" s="130"/>
      <c r="F3" s="130"/>
      <c r="G3" s="130"/>
      <c r="H3" s="130"/>
      <c r="I3" s="212" t="s">
        <v>2</v>
      </c>
      <c r="J3" s="213"/>
      <c r="K3" s="216" t="s">
        <v>2</v>
      </c>
      <c r="L3" s="217"/>
      <c r="M3" s="225" t="s">
        <v>2</v>
      </c>
      <c r="N3" s="226"/>
      <c r="O3" s="229" t="s">
        <v>2</v>
      </c>
      <c r="P3" s="230"/>
      <c r="Q3" s="143" t="s">
        <v>19</v>
      </c>
      <c r="R3" s="247" t="s">
        <v>3</v>
      </c>
      <c r="S3" s="248"/>
      <c r="T3" s="248"/>
      <c r="U3" s="248"/>
      <c r="V3" s="248"/>
      <c r="W3" s="249"/>
      <c r="AG3" s="13"/>
      <c r="AH3" s="13"/>
      <c r="AI3"/>
    </row>
    <row r="4" spans="1:35" ht="17" thickBot="1" x14ac:dyDescent="0.25">
      <c r="A4" s="143"/>
      <c r="B4" s="143"/>
      <c r="C4" s="143"/>
      <c r="D4" s="143"/>
      <c r="E4" s="143"/>
      <c r="F4" s="143"/>
      <c r="G4" s="143"/>
      <c r="H4" s="143"/>
      <c r="I4" s="214" t="s">
        <v>78</v>
      </c>
      <c r="J4" s="215"/>
      <c r="K4" s="218" t="s">
        <v>79</v>
      </c>
      <c r="L4" s="219"/>
      <c r="M4" s="227" t="s">
        <v>80</v>
      </c>
      <c r="N4" s="228"/>
      <c r="O4" s="231" t="s">
        <v>81</v>
      </c>
      <c r="P4" s="232"/>
      <c r="Q4" s="246"/>
      <c r="R4" s="250"/>
      <c r="S4" s="251"/>
      <c r="T4" s="251"/>
      <c r="U4" s="251"/>
      <c r="V4" s="251"/>
      <c r="W4" s="252"/>
      <c r="Y4" s="152" t="s">
        <v>26</v>
      </c>
      <c r="Z4" s="152"/>
      <c r="AA4" s="152"/>
      <c r="AB4" s="152"/>
      <c r="AG4" s="13"/>
      <c r="AH4" s="13"/>
      <c r="AI4"/>
    </row>
    <row r="5" spans="1:35" ht="68" customHeight="1" x14ac:dyDescent="0.2">
      <c r="A5" s="150">
        <v>26</v>
      </c>
      <c r="B5" s="148" t="s">
        <v>193</v>
      </c>
      <c r="C5" s="148"/>
      <c r="D5" s="148"/>
      <c r="E5" s="148"/>
      <c r="F5" s="148"/>
      <c r="G5" s="148"/>
      <c r="H5" s="148"/>
      <c r="I5" s="211" t="s">
        <v>194</v>
      </c>
      <c r="J5" s="211"/>
      <c r="K5" s="222" t="s">
        <v>195</v>
      </c>
      <c r="L5" s="222"/>
      <c r="M5" s="223" t="s">
        <v>196</v>
      </c>
      <c r="N5" s="223"/>
      <c r="O5" s="224" t="s">
        <v>243</v>
      </c>
      <c r="P5" s="224"/>
      <c r="Q5" s="241">
        <f>AC7</f>
        <v>0</v>
      </c>
      <c r="R5" s="242"/>
      <c r="S5" s="242"/>
      <c r="T5" s="242"/>
      <c r="U5" s="242"/>
      <c r="V5" s="242"/>
      <c r="W5" s="243"/>
      <c r="AE5" s="1">
        <f>Q5</f>
        <v>0</v>
      </c>
      <c r="AG5" s="13"/>
      <c r="AH5" s="13"/>
      <c r="AI5"/>
    </row>
    <row r="6" spans="1:35" ht="16" x14ac:dyDescent="0.2">
      <c r="A6" s="151"/>
      <c r="B6" s="149"/>
      <c r="C6" s="149"/>
      <c r="D6" s="149"/>
      <c r="E6" s="149"/>
      <c r="F6" s="149"/>
      <c r="G6" s="149"/>
      <c r="H6" s="149"/>
      <c r="I6" s="253" t="s">
        <v>23</v>
      </c>
      <c r="J6" s="253"/>
      <c r="K6" s="254" t="s">
        <v>27</v>
      </c>
      <c r="L6" s="254"/>
      <c r="M6" s="220" t="s">
        <v>24</v>
      </c>
      <c r="N6" s="220"/>
      <c r="O6" s="221" t="s">
        <v>28</v>
      </c>
      <c r="P6" s="221"/>
      <c r="Q6" s="180"/>
      <c r="R6" s="244"/>
      <c r="S6" s="244"/>
      <c r="T6" s="244"/>
      <c r="U6" s="244"/>
      <c r="V6" s="244"/>
      <c r="W6" s="245"/>
      <c r="AC6" s="9" t="s">
        <v>85</v>
      </c>
      <c r="AG6" s="13"/>
      <c r="AH6" s="13"/>
      <c r="AI6"/>
    </row>
    <row r="7" spans="1:35" ht="25" customHeight="1" x14ac:dyDescent="0.2">
      <c r="A7" s="151"/>
      <c r="B7" s="149"/>
      <c r="C7" s="149"/>
      <c r="D7" s="149"/>
      <c r="E7" s="149"/>
      <c r="F7" s="149"/>
      <c r="G7" s="149"/>
      <c r="H7" s="149"/>
      <c r="I7" s="240"/>
      <c r="J7" s="240"/>
      <c r="K7" s="240"/>
      <c r="L7" s="240"/>
      <c r="M7" s="240"/>
      <c r="N7" s="240"/>
      <c r="O7" s="240"/>
      <c r="P7" s="240"/>
      <c r="Q7" s="180"/>
      <c r="R7" s="244"/>
      <c r="S7" s="244"/>
      <c r="T7" s="244"/>
      <c r="U7" s="244"/>
      <c r="V7" s="244"/>
      <c r="W7" s="245"/>
      <c r="Y7" s="6">
        <f>IF(I7="X", 0, 0)</f>
        <v>0</v>
      </c>
      <c r="Z7" s="6">
        <f>IF(K7="X", 2, 0)</f>
        <v>0</v>
      </c>
      <c r="AA7" s="6">
        <f>IF(M7="X", 3, 0)</f>
        <v>0</v>
      </c>
      <c r="AB7" s="6">
        <f>IF(O7="X", 4, 0)</f>
        <v>0</v>
      </c>
      <c r="AC7" s="5">
        <f>SUM(Y7:AB7)</f>
        <v>0</v>
      </c>
      <c r="AG7" s="13"/>
      <c r="AH7" s="13"/>
      <c r="AI7"/>
    </row>
    <row r="8" spans="1:35" ht="34" customHeight="1" x14ac:dyDescent="0.2">
      <c r="A8" s="233" t="s">
        <v>267</v>
      </c>
      <c r="B8" s="234"/>
      <c r="C8" s="234"/>
      <c r="D8" s="234"/>
      <c r="E8" s="234"/>
      <c r="F8" s="234"/>
      <c r="G8" s="234"/>
      <c r="H8" s="234"/>
      <c r="I8" s="234"/>
      <c r="J8" s="234"/>
      <c r="K8" s="234"/>
      <c r="L8" s="234"/>
      <c r="M8" s="234"/>
      <c r="N8" s="234"/>
      <c r="O8" s="234"/>
      <c r="P8" s="234"/>
      <c r="Q8" s="234"/>
      <c r="R8" s="234"/>
      <c r="S8" s="234"/>
      <c r="T8" s="234"/>
      <c r="U8" s="234"/>
      <c r="V8" s="234"/>
      <c r="W8" s="235"/>
      <c r="AG8" s="13"/>
      <c r="AH8" s="13"/>
      <c r="AI8"/>
    </row>
    <row r="9" spans="1:35" ht="26" customHeight="1" thickBot="1" x14ac:dyDescent="0.25">
      <c r="A9" s="236" t="s">
        <v>83</v>
      </c>
      <c r="B9" s="237"/>
      <c r="C9" s="237"/>
      <c r="D9" s="238" t="s">
        <v>286</v>
      </c>
      <c r="E9" s="238"/>
      <c r="F9" s="238"/>
      <c r="G9" s="238"/>
      <c r="H9" s="238"/>
      <c r="I9" s="238"/>
      <c r="J9" s="238"/>
      <c r="K9" s="238"/>
      <c r="L9" s="238"/>
      <c r="M9" s="238"/>
      <c r="N9" s="238"/>
      <c r="O9" s="238"/>
      <c r="P9" s="238"/>
      <c r="Q9" s="238"/>
      <c r="R9" s="238"/>
      <c r="S9" s="238"/>
      <c r="T9" s="238"/>
      <c r="U9" s="238"/>
      <c r="V9" s="238"/>
      <c r="W9" s="239"/>
      <c r="AG9" s="13"/>
      <c r="AH9" s="13"/>
      <c r="AI9"/>
    </row>
    <row r="10" spans="1:35" ht="67" customHeight="1" x14ac:dyDescent="0.2">
      <c r="A10" s="150">
        <v>27</v>
      </c>
      <c r="B10" s="148" t="s">
        <v>268</v>
      </c>
      <c r="C10" s="148"/>
      <c r="D10" s="148"/>
      <c r="E10" s="148"/>
      <c r="F10" s="148"/>
      <c r="G10" s="148"/>
      <c r="H10" s="148"/>
      <c r="I10" s="211" t="s">
        <v>200</v>
      </c>
      <c r="J10" s="211"/>
      <c r="K10" s="222" t="s">
        <v>244</v>
      </c>
      <c r="L10" s="222"/>
      <c r="M10" s="223" t="s">
        <v>201</v>
      </c>
      <c r="N10" s="223"/>
      <c r="O10" s="224" t="s">
        <v>202</v>
      </c>
      <c r="P10" s="224"/>
      <c r="Q10" s="241">
        <f>AC12</f>
        <v>0</v>
      </c>
      <c r="R10" s="242"/>
      <c r="S10" s="242"/>
      <c r="T10" s="242"/>
      <c r="U10" s="242"/>
      <c r="V10" s="242"/>
      <c r="W10" s="243"/>
      <c r="AE10" s="1">
        <f>Q10</f>
        <v>0</v>
      </c>
      <c r="AG10" s="13"/>
      <c r="AH10" s="13"/>
      <c r="AI10"/>
    </row>
    <row r="11" spans="1:35" ht="16" x14ac:dyDescent="0.2">
      <c r="A11" s="151"/>
      <c r="B11" s="149"/>
      <c r="C11" s="149"/>
      <c r="D11" s="149"/>
      <c r="E11" s="149"/>
      <c r="F11" s="149"/>
      <c r="G11" s="149"/>
      <c r="H11" s="149"/>
      <c r="I11" s="253" t="s">
        <v>23</v>
      </c>
      <c r="J11" s="253"/>
      <c r="K11" s="254" t="s">
        <v>27</v>
      </c>
      <c r="L11" s="254"/>
      <c r="M11" s="220" t="s">
        <v>24</v>
      </c>
      <c r="N11" s="220"/>
      <c r="O11" s="221" t="s">
        <v>28</v>
      </c>
      <c r="P11" s="221"/>
      <c r="Q11" s="180"/>
      <c r="R11" s="244"/>
      <c r="S11" s="244"/>
      <c r="T11" s="244"/>
      <c r="U11" s="244"/>
      <c r="V11" s="244"/>
      <c r="W11" s="245"/>
      <c r="AC11" s="9" t="s">
        <v>85</v>
      </c>
      <c r="AG11" s="13"/>
      <c r="AH11" s="13"/>
      <c r="AI11"/>
    </row>
    <row r="12" spans="1:35" ht="24" customHeight="1" x14ac:dyDescent="0.2">
      <c r="A12" s="151"/>
      <c r="B12" s="149"/>
      <c r="C12" s="149"/>
      <c r="D12" s="149"/>
      <c r="E12" s="149"/>
      <c r="F12" s="149"/>
      <c r="G12" s="149"/>
      <c r="H12" s="149"/>
      <c r="I12" s="240"/>
      <c r="J12" s="240"/>
      <c r="K12" s="240"/>
      <c r="L12" s="240"/>
      <c r="M12" s="240"/>
      <c r="N12" s="240"/>
      <c r="O12" s="240"/>
      <c r="P12" s="240"/>
      <c r="Q12" s="180"/>
      <c r="R12" s="244"/>
      <c r="S12" s="244"/>
      <c r="T12" s="244"/>
      <c r="U12" s="244"/>
      <c r="V12" s="244"/>
      <c r="W12" s="245"/>
      <c r="Y12" s="6">
        <f>IF(I12="X", 0, 0)</f>
        <v>0</v>
      </c>
      <c r="Z12" s="6">
        <f>IF(K12="X", 2, 0)</f>
        <v>0</v>
      </c>
      <c r="AA12" s="6">
        <f>IF(M12="X", 3, 0)</f>
        <v>0</v>
      </c>
      <c r="AB12" s="6">
        <f>IF(O12="X", 4, 0)</f>
        <v>0</v>
      </c>
      <c r="AC12" s="5">
        <f>SUM(Y12:AB12)</f>
        <v>0</v>
      </c>
      <c r="AG12" s="13"/>
      <c r="AH12" s="13"/>
      <c r="AI12"/>
    </row>
    <row r="13" spans="1:35" ht="25" customHeight="1" x14ac:dyDescent="0.2">
      <c r="A13" s="233" t="s">
        <v>245</v>
      </c>
      <c r="B13" s="234"/>
      <c r="C13" s="234"/>
      <c r="D13" s="234"/>
      <c r="E13" s="234"/>
      <c r="F13" s="234"/>
      <c r="G13" s="234"/>
      <c r="H13" s="234"/>
      <c r="I13" s="234"/>
      <c r="J13" s="234"/>
      <c r="K13" s="234"/>
      <c r="L13" s="234"/>
      <c r="M13" s="234"/>
      <c r="N13" s="234"/>
      <c r="O13" s="234"/>
      <c r="P13" s="234"/>
      <c r="Q13" s="234"/>
      <c r="R13" s="234"/>
      <c r="S13" s="234"/>
      <c r="T13" s="234"/>
      <c r="U13" s="234"/>
      <c r="V13" s="234"/>
      <c r="W13" s="235"/>
      <c r="AG13" s="13"/>
      <c r="AH13" s="13"/>
      <c r="AI13"/>
    </row>
    <row r="14" spans="1:35" ht="25" customHeight="1" thickBot="1" x14ac:dyDescent="0.25">
      <c r="A14" s="236" t="s">
        <v>83</v>
      </c>
      <c r="B14" s="237"/>
      <c r="C14" s="237"/>
      <c r="D14" s="238" t="s">
        <v>287</v>
      </c>
      <c r="E14" s="238"/>
      <c r="F14" s="238"/>
      <c r="G14" s="238"/>
      <c r="H14" s="238"/>
      <c r="I14" s="238"/>
      <c r="J14" s="238"/>
      <c r="K14" s="238"/>
      <c r="L14" s="238"/>
      <c r="M14" s="238"/>
      <c r="N14" s="238"/>
      <c r="O14" s="238"/>
      <c r="P14" s="238"/>
      <c r="Q14" s="238"/>
      <c r="R14" s="238"/>
      <c r="S14" s="238"/>
      <c r="T14" s="238"/>
      <c r="U14" s="238"/>
      <c r="V14" s="238"/>
      <c r="W14" s="239"/>
      <c r="AG14" s="13"/>
      <c r="AH14" s="13"/>
      <c r="AI14"/>
    </row>
    <row r="15" spans="1:35" ht="82" customHeight="1" x14ac:dyDescent="0.2">
      <c r="A15" s="150">
        <v>28</v>
      </c>
      <c r="B15" s="148" t="s">
        <v>204</v>
      </c>
      <c r="C15" s="148"/>
      <c r="D15" s="148"/>
      <c r="E15" s="148"/>
      <c r="F15" s="148"/>
      <c r="G15" s="148"/>
      <c r="H15" s="148"/>
      <c r="I15" s="211" t="s">
        <v>48</v>
      </c>
      <c r="J15" s="211"/>
      <c r="K15" s="222" t="s">
        <v>205</v>
      </c>
      <c r="L15" s="222"/>
      <c r="M15" s="223" t="s">
        <v>236</v>
      </c>
      <c r="N15" s="223"/>
      <c r="O15" s="224" t="s">
        <v>237</v>
      </c>
      <c r="P15" s="224"/>
      <c r="Q15" s="241">
        <f>AC17</f>
        <v>0</v>
      </c>
      <c r="R15" s="242"/>
      <c r="S15" s="242"/>
      <c r="T15" s="242"/>
      <c r="U15" s="242"/>
      <c r="V15" s="242"/>
      <c r="W15" s="243"/>
      <c r="AE15" s="1">
        <f>Q15</f>
        <v>0</v>
      </c>
      <c r="AG15" s="13"/>
      <c r="AH15" s="13"/>
      <c r="AI15"/>
    </row>
    <row r="16" spans="1:35" ht="16" x14ac:dyDescent="0.2">
      <c r="A16" s="151"/>
      <c r="B16" s="149"/>
      <c r="C16" s="149"/>
      <c r="D16" s="149"/>
      <c r="E16" s="149"/>
      <c r="F16" s="149"/>
      <c r="G16" s="149"/>
      <c r="H16" s="149"/>
      <c r="I16" s="253" t="s">
        <v>23</v>
      </c>
      <c r="J16" s="253"/>
      <c r="K16" s="254" t="s">
        <v>82</v>
      </c>
      <c r="L16" s="254"/>
      <c r="M16" s="220" t="s">
        <v>27</v>
      </c>
      <c r="N16" s="220"/>
      <c r="O16" s="221" t="s">
        <v>24</v>
      </c>
      <c r="P16" s="221"/>
      <c r="Q16" s="180"/>
      <c r="R16" s="244"/>
      <c r="S16" s="244"/>
      <c r="T16" s="244"/>
      <c r="U16" s="244"/>
      <c r="V16" s="244"/>
      <c r="W16" s="245"/>
      <c r="AC16" s="9" t="s">
        <v>85</v>
      </c>
      <c r="AG16" s="13"/>
      <c r="AH16" s="13"/>
      <c r="AI16"/>
    </row>
    <row r="17" spans="1:35" ht="21" x14ac:dyDescent="0.2">
      <c r="A17" s="151"/>
      <c r="B17" s="149"/>
      <c r="C17" s="149"/>
      <c r="D17" s="149"/>
      <c r="E17" s="149"/>
      <c r="F17" s="149"/>
      <c r="G17" s="149"/>
      <c r="H17" s="149"/>
      <c r="I17" s="240"/>
      <c r="J17" s="240"/>
      <c r="K17" s="240"/>
      <c r="L17" s="240"/>
      <c r="M17" s="240"/>
      <c r="N17" s="240"/>
      <c r="O17" s="240"/>
      <c r="P17" s="240"/>
      <c r="Q17" s="180"/>
      <c r="R17" s="244"/>
      <c r="S17" s="244"/>
      <c r="T17" s="244"/>
      <c r="U17" s="244"/>
      <c r="V17" s="244"/>
      <c r="W17" s="245"/>
      <c r="Y17" s="6">
        <f>IF(I17="X", 0, 0)</f>
        <v>0</v>
      </c>
      <c r="Z17" s="6">
        <f>IF(K17="X", 1, 0)</f>
        <v>0</v>
      </c>
      <c r="AA17" s="6">
        <f>IF(M17="X", 2, 0)</f>
        <v>0</v>
      </c>
      <c r="AB17" s="6">
        <f>IF(O17="X", 3, 0)</f>
        <v>0</v>
      </c>
      <c r="AC17" s="5">
        <f>SUM(Y17:AB17)</f>
        <v>0</v>
      </c>
      <c r="AG17" s="13"/>
      <c r="AH17" s="13"/>
      <c r="AI17"/>
    </row>
    <row r="18" spans="1:35" ht="20" customHeight="1" x14ac:dyDescent="0.2">
      <c r="A18" s="233" t="s">
        <v>269</v>
      </c>
      <c r="B18" s="234"/>
      <c r="C18" s="234"/>
      <c r="D18" s="234"/>
      <c r="E18" s="234"/>
      <c r="F18" s="234"/>
      <c r="G18" s="234"/>
      <c r="H18" s="234"/>
      <c r="I18" s="234"/>
      <c r="J18" s="234"/>
      <c r="K18" s="234"/>
      <c r="L18" s="234"/>
      <c r="M18" s="234"/>
      <c r="N18" s="234"/>
      <c r="O18" s="234"/>
      <c r="P18" s="234"/>
      <c r="Q18" s="234"/>
      <c r="R18" s="234"/>
      <c r="S18" s="234"/>
      <c r="T18" s="234"/>
      <c r="U18" s="234"/>
      <c r="V18" s="234"/>
      <c r="W18" s="235"/>
      <c r="AG18" s="13"/>
      <c r="AH18" s="13"/>
      <c r="AI18"/>
    </row>
    <row r="19" spans="1:35" ht="17" customHeight="1" thickBot="1" x14ac:dyDescent="0.25">
      <c r="A19" s="236" t="s">
        <v>83</v>
      </c>
      <c r="B19" s="237"/>
      <c r="C19" s="237"/>
      <c r="D19" s="238" t="s">
        <v>238</v>
      </c>
      <c r="E19" s="238"/>
      <c r="F19" s="238"/>
      <c r="G19" s="238"/>
      <c r="H19" s="238"/>
      <c r="I19" s="238"/>
      <c r="J19" s="238"/>
      <c r="K19" s="238"/>
      <c r="L19" s="238"/>
      <c r="M19" s="238"/>
      <c r="N19" s="238"/>
      <c r="O19" s="238"/>
      <c r="P19" s="238"/>
      <c r="Q19" s="238"/>
      <c r="R19" s="238"/>
      <c r="S19" s="238"/>
      <c r="T19" s="238"/>
      <c r="U19" s="238"/>
      <c r="V19" s="238"/>
      <c r="W19" s="239"/>
      <c r="AG19" s="13"/>
      <c r="AH19" s="13"/>
      <c r="AI19"/>
    </row>
    <row r="20" spans="1:35" ht="57" customHeight="1" x14ac:dyDescent="0.2">
      <c r="A20" s="150">
        <v>29</v>
      </c>
      <c r="B20" s="148" t="s">
        <v>207</v>
      </c>
      <c r="C20" s="148"/>
      <c r="D20" s="148"/>
      <c r="E20" s="148"/>
      <c r="F20" s="148"/>
      <c r="G20" s="148"/>
      <c r="H20" s="148"/>
      <c r="I20" s="211" t="s">
        <v>208</v>
      </c>
      <c r="J20" s="211"/>
      <c r="K20" s="222" t="s">
        <v>205</v>
      </c>
      <c r="L20" s="222"/>
      <c r="M20" s="223" t="s">
        <v>209</v>
      </c>
      <c r="N20" s="223"/>
      <c r="O20" s="224" t="s">
        <v>210</v>
      </c>
      <c r="P20" s="224"/>
      <c r="Q20" s="241">
        <f>AC22</f>
        <v>0</v>
      </c>
      <c r="R20" s="242"/>
      <c r="S20" s="242"/>
      <c r="T20" s="242"/>
      <c r="U20" s="242"/>
      <c r="V20" s="242"/>
      <c r="W20" s="243"/>
      <c r="AE20" s="1">
        <f>Q20</f>
        <v>0</v>
      </c>
      <c r="AG20" s="13"/>
      <c r="AH20" s="13"/>
      <c r="AI20"/>
    </row>
    <row r="21" spans="1:35" ht="16" x14ac:dyDescent="0.2">
      <c r="A21" s="151"/>
      <c r="B21" s="149"/>
      <c r="C21" s="149"/>
      <c r="D21" s="149"/>
      <c r="E21" s="149"/>
      <c r="F21" s="149"/>
      <c r="G21" s="149"/>
      <c r="H21" s="149"/>
      <c r="I21" s="253" t="s">
        <v>23</v>
      </c>
      <c r="J21" s="253"/>
      <c r="K21" s="254" t="s">
        <v>82</v>
      </c>
      <c r="L21" s="254"/>
      <c r="M21" s="220" t="s">
        <v>27</v>
      </c>
      <c r="N21" s="220"/>
      <c r="O21" s="221" t="s">
        <v>24</v>
      </c>
      <c r="P21" s="221"/>
      <c r="Q21" s="180"/>
      <c r="R21" s="244"/>
      <c r="S21" s="244"/>
      <c r="T21" s="244"/>
      <c r="U21" s="244"/>
      <c r="V21" s="244"/>
      <c r="W21" s="245"/>
      <c r="AC21" s="9" t="s">
        <v>85</v>
      </c>
      <c r="AG21" s="13"/>
      <c r="AH21" s="13"/>
      <c r="AI21"/>
    </row>
    <row r="22" spans="1:35" ht="21" x14ac:dyDescent="0.2">
      <c r="A22" s="151"/>
      <c r="B22" s="149"/>
      <c r="C22" s="149"/>
      <c r="D22" s="149"/>
      <c r="E22" s="149"/>
      <c r="F22" s="149"/>
      <c r="G22" s="149"/>
      <c r="H22" s="149"/>
      <c r="I22" s="240"/>
      <c r="J22" s="240"/>
      <c r="K22" s="240"/>
      <c r="L22" s="240"/>
      <c r="M22" s="240"/>
      <c r="N22" s="240"/>
      <c r="O22" s="240"/>
      <c r="P22" s="240"/>
      <c r="Q22" s="180"/>
      <c r="R22" s="244"/>
      <c r="S22" s="244"/>
      <c r="T22" s="244"/>
      <c r="U22" s="244"/>
      <c r="V22" s="244"/>
      <c r="W22" s="245"/>
      <c r="Y22" s="6">
        <f>IF(I22="X", 0, 0)</f>
        <v>0</v>
      </c>
      <c r="Z22" s="6">
        <f>IF(K22="X", 1, 0)</f>
        <v>0</v>
      </c>
      <c r="AA22" s="6">
        <f>IF(M22="X", 2, 0)</f>
        <v>0</v>
      </c>
      <c r="AB22" s="6">
        <f>IF(O22="X", 3, 0)</f>
        <v>0</v>
      </c>
      <c r="AC22" s="5">
        <f>SUM(Y22:AB22)</f>
        <v>0</v>
      </c>
      <c r="AG22" s="13"/>
      <c r="AH22" s="13"/>
      <c r="AI22"/>
    </row>
    <row r="23" spans="1:35" ht="23" customHeight="1" x14ac:dyDescent="0.2">
      <c r="A23" s="233" t="s">
        <v>211</v>
      </c>
      <c r="B23" s="234"/>
      <c r="C23" s="234"/>
      <c r="D23" s="234"/>
      <c r="E23" s="234"/>
      <c r="F23" s="234"/>
      <c r="G23" s="234"/>
      <c r="H23" s="234"/>
      <c r="I23" s="234"/>
      <c r="J23" s="234"/>
      <c r="K23" s="234"/>
      <c r="L23" s="234"/>
      <c r="M23" s="234"/>
      <c r="N23" s="234"/>
      <c r="O23" s="234"/>
      <c r="P23" s="234"/>
      <c r="Q23" s="234"/>
      <c r="R23" s="234"/>
      <c r="S23" s="234"/>
      <c r="T23" s="234"/>
      <c r="U23" s="234"/>
      <c r="V23" s="234"/>
      <c r="W23" s="235"/>
      <c r="AG23" s="13"/>
      <c r="AH23" s="13"/>
      <c r="AI23"/>
    </row>
    <row r="24" spans="1:35" ht="16" customHeight="1" thickBot="1" x14ac:dyDescent="0.25">
      <c r="A24" s="236" t="s">
        <v>83</v>
      </c>
      <c r="B24" s="237"/>
      <c r="C24" s="237"/>
      <c r="D24" s="238" t="s">
        <v>288</v>
      </c>
      <c r="E24" s="238"/>
      <c r="F24" s="238"/>
      <c r="G24" s="238"/>
      <c r="H24" s="238"/>
      <c r="I24" s="238"/>
      <c r="J24" s="238"/>
      <c r="K24" s="238"/>
      <c r="L24" s="238"/>
      <c r="M24" s="238"/>
      <c r="N24" s="238"/>
      <c r="O24" s="238"/>
      <c r="P24" s="238"/>
      <c r="Q24" s="238"/>
      <c r="R24" s="238"/>
      <c r="S24" s="238"/>
      <c r="T24" s="238"/>
      <c r="U24" s="238"/>
      <c r="V24" s="238"/>
      <c r="W24" s="239"/>
      <c r="AG24" s="13"/>
      <c r="AH24" s="13"/>
      <c r="AI24"/>
    </row>
    <row r="25" spans="1:35" ht="59" customHeight="1" x14ac:dyDescent="0.2">
      <c r="A25" s="150">
        <v>30</v>
      </c>
      <c r="B25" s="148" t="s">
        <v>270</v>
      </c>
      <c r="C25" s="148"/>
      <c r="D25" s="148"/>
      <c r="E25" s="148"/>
      <c r="F25" s="148"/>
      <c r="G25" s="148"/>
      <c r="H25" s="148"/>
      <c r="I25" s="211" t="s">
        <v>48</v>
      </c>
      <c r="J25" s="211"/>
      <c r="K25" s="222" t="s">
        <v>205</v>
      </c>
      <c r="L25" s="222"/>
      <c r="M25" s="223" t="s">
        <v>216</v>
      </c>
      <c r="N25" s="223"/>
      <c r="O25" s="224" t="s">
        <v>217</v>
      </c>
      <c r="P25" s="224"/>
      <c r="Q25" s="241">
        <f>AC27</f>
        <v>0</v>
      </c>
      <c r="R25" s="242"/>
      <c r="S25" s="242"/>
      <c r="T25" s="242"/>
      <c r="U25" s="242"/>
      <c r="V25" s="242"/>
      <c r="W25" s="243"/>
      <c r="AE25" s="1">
        <f>Q25</f>
        <v>0</v>
      </c>
    </row>
    <row r="26" spans="1:35" x14ac:dyDescent="0.2">
      <c r="A26" s="151"/>
      <c r="B26" s="149"/>
      <c r="C26" s="149"/>
      <c r="D26" s="149"/>
      <c r="E26" s="149"/>
      <c r="F26" s="149"/>
      <c r="G26" s="149"/>
      <c r="H26" s="149"/>
      <c r="I26" s="253" t="s">
        <v>23</v>
      </c>
      <c r="J26" s="253"/>
      <c r="K26" s="254" t="s">
        <v>27</v>
      </c>
      <c r="L26" s="254"/>
      <c r="M26" s="220" t="s">
        <v>24</v>
      </c>
      <c r="N26" s="220"/>
      <c r="O26" s="221" t="s">
        <v>28</v>
      </c>
      <c r="P26" s="221"/>
      <c r="Q26" s="180"/>
      <c r="R26" s="244"/>
      <c r="S26" s="244"/>
      <c r="T26" s="244"/>
      <c r="U26" s="244"/>
      <c r="V26" s="244"/>
      <c r="W26" s="245"/>
      <c r="AC26" s="9" t="s">
        <v>85</v>
      </c>
    </row>
    <row r="27" spans="1:35" ht="21" x14ac:dyDescent="0.2">
      <c r="A27" s="151"/>
      <c r="B27" s="149"/>
      <c r="C27" s="149"/>
      <c r="D27" s="149"/>
      <c r="E27" s="149"/>
      <c r="F27" s="149"/>
      <c r="G27" s="149"/>
      <c r="H27" s="149"/>
      <c r="I27" s="240"/>
      <c r="J27" s="240"/>
      <c r="K27" s="240"/>
      <c r="L27" s="240"/>
      <c r="M27" s="240"/>
      <c r="N27" s="240"/>
      <c r="O27" s="240"/>
      <c r="P27" s="240"/>
      <c r="Q27" s="180"/>
      <c r="R27" s="244"/>
      <c r="S27" s="244"/>
      <c r="T27" s="244"/>
      <c r="U27" s="244"/>
      <c r="V27" s="244"/>
      <c r="W27" s="245"/>
      <c r="Y27" s="6">
        <f>IF(I27="X", 0, 0)</f>
        <v>0</v>
      </c>
      <c r="Z27" s="6">
        <f>IF(K27="X", 2, 0)</f>
        <v>0</v>
      </c>
      <c r="AA27" s="6">
        <f>IF(M27="X", 3, 0)</f>
        <v>0</v>
      </c>
      <c r="AB27" s="6">
        <f>IF(O27="X", 4, 0)</f>
        <v>0</v>
      </c>
      <c r="AC27" s="5">
        <f>SUM(Y27:AB27)</f>
        <v>0</v>
      </c>
    </row>
    <row r="28" spans="1:35" ht="44" customHeight="1" x14ac:dyDescent="0.2">
      <c r="A28" s="233" t="s">
        <v>515</v>
      </c>
      <c r="B28" s="234"/>
      <c r="C28" s="234"/>
      <c r="D28" s="234"/>
      <c r="E28" s="234"/>
      <c r="F28" s="234"/>
      <c r="G28" s="234"/>
      <c r="H28" s="234"/>
      <c r="I28" s="234"/>
      <c r="J28" s="234"/>
      <c r="K28" s="234"/>
      <c r="L28" s="234"/>
      <c r="M28" s="234"/>
      <c r="N28" s="234"/>
      <c r="O28" s="234"/>
      <c r="P28" s="234"/>
      <c r="Q28" s="234"/>
      <c r="R28" s="234"/>
      <c r="S28" s="234"/>
      <c r="T28" s="234"/>
      <c r="U28" s="234"/>
      <c r="V28" s="234"/>
      <c r="W28" s="235"/>
    </row>
    <row r="29" spans="1:35" ht="34" customHeight="1" thickBot="1" x14ac:dyDescent="0.25">
      <c r="A29" s="236" t="s">
        <v>83</v>
      </c>
      <c r="B29" s="237"/>
      <c r="C29" s="237"/>
      <c r="D29" s="238" t="s">
        <v>289</v>
      </c>
      <c r="E29" s="238"/>
      <c r="F29" s="238"/>
      <c r="G29" s="238"/>
      <c r="H29" s="238"/>
      <c r="I29" s="238"/>
      <c r="J29" s="238"/>
      <c r="K29" s="238"/>
      <c r="L29" s="238"/>
      <c r="M29" s="238"/>
      <c r="N29" s="238"/>
      <c r="O29" s="238"/>
      <c r="P29" s="238"/>
      <c r="Q29" s="238"/>
      <c r="R29" s="238"/>
      <c r="S29" s="238"/>
      <c r="T29" s="238"/>
      <c r="U29" s="238"/>
      <c r="V29" s="238"/>
      <c r="W29" s="239"/>
    </row>
    <row r="30" spans="1:35" ht="68" customHeight="1" x14ac:dyDescent="0.2">
      <c r="A30" s="150">
        <v>31</v>
      </c>
      <c r="B30" s="148" t="s">
        <v>271</v>
      </c>
      <c r="C30" s="148"/>
      <c r="D30" s="148"/>
      <c r="E30" s="148"/>
      <c r="F30" s="148"/>
      <c r="G30" s="148"/>
      <c r="H30" s="148"/>
      <c r="I30" s="211" t="s">
        <v>249</v>
      </c>
      <c r="J30" s="211"/>
      <c r="K30" s="222" t="s">
        <v>250</v>
      </c>
      <c r="L30" s="222"/>
      <c r="M30" s="223" t="s">
        <v>251</v>
      </c>
      <c r="N30" s="223"/>
      <c r="O30" s="224" t="s">
        <v>252</v>
      </c>
      <c r="P30" s="224"/>
      <c r="Q30" s="241">
        <f>AC32</f>
        <v>0</v>
      </c>
      <c r="R30" s="242"/>
      <c r="S30" s="242"/>
      <c r="T30" s="242"/>
      <c r="U30" s="242"/>
      <c r="V30" s="242"/>
      <c r="W30" s="243"/>
      <c r="AE30" s="1">
        <f>Q30</f>
        <v>0</v>
      </c>
    </row>
    <row r="31" spans="1:35" x14ac:dyDescent="0.2">
      <c r="A31" s="151"/>
      <c r="B31" s="149"/>
      <c r="C31" s="149"/>
      <c r="D31" s="149"/>
      <c r="E31" s="149"/>
      <c r="F31" s="149"/>
      <c r="G31" s="149"/>
      <c r="H31" s="149"/>
      <c r="I31" s="253" t="s">
        <v>23</v>
      </c>
      <c r="J31" s="253"/>
      <c r="K31" s="254" t="s">
        <v>27</v>
      </c>
      <c r="L31" s="254"/>
      <c r="M31" s="220" t="s">
        <v>24</v>
      </c>
      <c r="N31" s="220"/>
      <c r="O31" s="221" t="s">
        <v>28</v>
      </c>
      <c r="P31" s="221"/>
      <c r="Q31" s="180"/>
      <c r="R31" s="244"/>
      <c r="S31" s="244"/>
      <c r="T31" s="244"/>
      <c r="U31" s="244"/>
      <c r="V31" s="244"/>
      <c r="W31" s="245"/>
      <c r="AC31" s="9" t="s">
        <v>85</v>
      </c>
    </row>
    <row r="32" spans="1:35" ht="21" x14ac:dyDescent="0.2">
      <c r="A32" s="151"/>
      <c r="B32" s="149"/>
      <c r="C32" s="149"/>
      <c r="D32" s="149"/>
      <c r="E32" s="149"/>
      <c r="F32" s="149"/>
      <c r="G32" s="149"/>
      <c r="H32" s="149"/>
      <c r="I32" s="240"/>
      <c r="J32" s="240"/>
      <c r="K32" s="240"/>
      <c r="L32" s="240"/>
      <c r="M32" s="240"/>
      <c r="N32" s="240"/>
      <c r="O32" s="240"/>
      <c r="P32" s="240"/>
      <c r="Q32" s="180"/>
      <c r="R32" s="244"/>
      <c r="S32" s="244"/>
      <c r="T32" s="244"/>
      <c r="U32" s="244"/>
      <c r="V32" s="244"/>
      <c r="W32" s="245"/>
      <c r="Y32" s="6">
        <f>IF(I32="X", 0, 0)</f>
        <v>0</v>
      </c>
      <c r="Z32" s="6">
        <f>IF(K32="X", 2, 0)</f>
        <v>0</v>
      </c>
      <c r="AA32" s="6">
        <f>IF(M32="X", 3, 0)</f>
        <v>0</v>
      </c>
      <c r="AB32" s="6">
        <f>IF(O32="X", 4, 0)</f>
        <v>0</v>
      </c>
      <c r="AC32" s="5">
        <f>SUM(Y32:AB32)</f>
        <v>0</v>
      </c>
    </row>
    <row r="33" spans="1:31" ht="33" customHeight="1" x14ac:dyDescent="0.2">
      <c r="A33" s="233" t="s">
        <v>272</v>
      </c>
      <c r="B33" s="234"/>
      <c r="C33" s="234"/>
      <c r="D33" s="234"/>
      <c r="E33" s="234"/>
      <c r="F33" s="234"/>
      <c r="G33" s="234"/>
      <c r="H33" s="234"/>
      <c r="I33" s="234"/>
      <c r="J33" s="234"/>
      <c r="K33" s="234"/>
      <c r="L33" s="234"/>
      <c r="M33" s="234"/>
      <c r="N33" s="234"/>
      <c r="O33" s="234"/>
      <c r="P33" s="234"/>
      <c r="Q33" s="234"/>
      <c r="R33" s="234"/>
      <c r="S33" s="234"/>
      <c r="T33" s="234"/>
      <c r="U33" s="234"/>
      <c r="V33" s="234"/>
      <c r="W33" s="235"/>
    </row>
    <row r="34" spans="1:31" ht="30" customHeight="1" thickBot="1" x14ac:dyDescent="0.25">
      <c r="A34" s="236" t="s">
        <v>83</v>
      </c>
      <c r="B34" s="237"/>
      <c r="C34" s="237"/>
      <c r="D34" s="238" t="s">
        <v>290</v>
      </c>
      <c r="E34" s="238"/>
      <c r="F34" s="238"/>
      <c r="G34" s="238"/>
      <c r="H34" s="238"/>
      <c r="I34" s="238"/>
      <c r="J34" s="238"/>
      <c r="K34" s="238"/>
      <c r="L34" s="238"/>
      <c r="M34" s="238"/>
      <c r="N34" s="238"/>
      <c r="O34" s="238"/>
      <c r="P34" s="238"/>
      <c r="Q34" s="238"/>
      <c r="R34" s="238"/>
      <c r="S34" s="238"/>
      <c r="T34" s="238"/>
      <c r="U34" s="238"/>
      <c r="V34" s="238"/>
      <c r="W34" s="239"/>
    </row>
    <row r="35" spans="1:31" ht="77" customHeight="1" x14ac:dyDescent="0.2">
      <c r="A35" s="150">
        <v>32</v>
      </c>
      <c r="B35" s="148" t="s">
        <v>273</v>
      </c>
      <c r="C35" s="148"/>
      <c r="D35" s="148"/>
      <c r="E35" s="148"/>
      <c r="F35" s="148"/>
      <c r="G35" s="148"/>
      <c r="H35" s="148"/>
      <c r="I35" s="211" t="s">
        <v>226</v>
      </c>
      <c r="J35" s="211"/>
      <c r="K35" s="222" t="s">
        <v>227</v>
      </c>
      <c r="L35" s="222"/>
      <c r="M35" s="223" t="s">
        <v>228</v>
      </c>
      <c r="N35" s="223"/>
      <c r="O35" s="224" t="s">
        <v>229</v>
      </c>
      <c r="P35" s="224"/>
      <c r="Q35" s="241">
        <f>AC37</f>
        <v>0</v>
      </c>
      <c r="R35" s="242"/>
      <c r="S35" s="242"/>
      <c r="T35" s="242"/>
      <c r="U35" s="242"/>
      <c r="V35" s="242"/>
      <c r="W35" s="243"/>
      <c r="AE35" s="1">
        <f>Q35</f>
        <v>0</v>
      </c>
    </row>
    <row r="36" spans="1:31" x14ac:dyDescent="0.2">
      <c r="A36" s="151"/>
      <c r="B36" s="149"/>
      <c r="C36" s="149"/>
      <c r="D36" s="149"/>
      <c r="E36" s="149"/>
      <c r="F36" s="149"/>
      <c r="G36" s="149"/>
      <c r="H36" s="149"/>
      <c r="I36" s="253" t="s">
        <v>23</v>
      </c>
      <c r="J36" s="253"/>
      <c r="K36" s="254" t="s">
        <v>27</v>
      </c>
      <c r="L36" s="254"/>
      <c r="M36" s="220" t="s">
        <v>28</v>
      </c>
      <c r="N36" s="220"/>
      <c r="O36" s="221" t="s">
        <v>25</v>
      </c>
      <c r="P36" s="221"/>
      <c r="Q36" s="180"/>
      <c r="R36" s="244"/>
      <c r="S36" s="244"/>
      <c r="T36" s="244"/>
      <c r="U36" s="244"/>
      <c r="V36" s="244"/>
      <c r="W36" s="245"/>
      <c r="AC36" s="9" t="s">
        <v>85</v>
      </c>
    </row>
    <row r="37" spans="1:31" ht="39" customHeight="1" x14ac:dyDescent="0.2">
      <c r="A37" s="151"/>
      <c r="B37" s="149"/>
      <c r="C37" s="149"/>
      <c r="D37" s="149"/>
      <c r="E37" s="149"/>
      <c r="F37" s="149"/>
      <c r="G37" s="149"/>
      <c r="H37" s="149"/>
      <c r="I37" s="240"/>
      <c r="J37" s="240"/>
      <c r="K37" s="240"/>
      <c r="L37" s="240"/>
      <c r="M37" s="240"/>
      <c r="N37" s="240"/>
      <c r="O37" s="240"/>
      <c r="P37" s="240"/>
      <c r="Q37" s="180"/>
      <c r="R37" s="244"/>
      <c r="S37" s="244"/>
      <c r="T37" s="244"/>
      <c r="U37" s="244"/>
      <c r="V37" s="244"/>
      <c r="W37" s="245"/>
      <c r="Y37" s="6">
        <f>IF(I37="X", 0, 0)</f>
        <v>0</v>
      </c>
      <c r="Z37" s="6">
        <f>IF(K37="X", 2, 0)</f>
        <v>0</v>
      </c>
      <c r="AA37" s="6">
        <f>IF(M37="X", 4, 0)</f>
        <v>0</v>
      </c>
      <c r="AB37" s="6">
        <f>IF(O37="X", 6, 0)</f>
        <v>0</v>
      </c>
      <c r="AC37" s="5">
        <f>SUM(Y37:AB37)</f>
        <v>0</v>
      </c>
    </row>
    <row r="38" spans="1:31" ht="36" customHeight="1" x14ac:dyDescent="0.2">
      <c r="A38" s="233" t="s">
        <v>274</v>
      </c>
      <c r="B38" s="234"/>
      <c r="C38" s="234"/>
      <c r="D38" s="234"/>
      <c r="E38" s="234"/>
      <c r="F38" s="234"/>
      <c r="G38" s="234"/>
      <c r="H38" s="234"/>
      <c r="I38" s="234"/>
      <c r="J38" s="234"/>
      <c r="K38" s="234"/>
      <c r="L38" s="234"/>
      <c r="M38" s="234"/>
      <c r="N38" s="234"/>
      <c r="O38" s="234"/>
      <c r="P38" s="234"/>
      <c r="Q38" s="234"/>
      <c r="R38" s="234"/>
      <c r="S38" s="234"/>
      <c r="T38" s="234"/>
      <c r="U38" s="234"/>
      <c r="V38" s="234"/>
      <c r="W38" s="235"/>
    </row>
    <row r="39" spans="1:31" ht="29" customHeight="1" thickBot="1" x14ac:dyDescent="0.25">
      <c r="A39" s="236" t="s">
        <v>83</v>
      </c>
      <c r="B39" s="237"/>
      <c r="C39" s="237"/>
      <c r="D39" s="238" t="s">
        <v>516</v>
      </c>
      <c r="E39" s="238"/>
      <c r="F39" s="238"/>
      <c r="G39" s="238"/>
      <c r="H39" s="238"/>
      <c r="I39" s="238"/>
      <c r="J39" s="238"/>
      <c r="K39" s="238"/>
      <c r="L39" s="238"/>
      <c r="M39" s="238"/>
      <c r="N39" s="238"/>
      <c r="O39" s="238"/>
      <c r="P39" s="238"/>
      <c r="Q39" s="238"/>
      <c r="R39" s="238"/>
      <c r="S39" s="238"/>
      <c r="T39" s="238"/>
      <c r="U39" s="238"/>
      <c r="V39" s="238"/>
      <c r="W39" s="239"/>
    </row>
    <row r="40" spans="1:31" ht="69" customHeight="1" x14ac:dyDescent="0.2">
      <c r="A40" s="150">
        <v>33</v>
      </c>
      <c r="B40" s="148" t="s">
        <v>275</v>
      </c>
      <c r="C40" s="148"/>
      <c r="D40" s="148"/>
      <c r="E40" s="148"/>
      <c r="F40" s="148"/>
      <c r="G40" s="148"/>
      <c r="H40" s="148"/>
      <c r="I40" s="211" t="s">
        <v>65</v>
      </c>
      <c r="J40" s="211"/>
      <c r="K40" s="222" t="s">
        <v>276</v>
      </c>
      <c r="L40" s="222"/>
      <c r="M40" s="223" t="s">
        <v>277</v>
      </c>
      <c r="N40" s="223"/>
      <c r="O40" s="224" t="s">
        <v>278</v>
      </c>
      <c r="P40" s="224"/>
      <c r="Q40" s="241">
        <f>AC42</f>
        <v>0</v>
      </c>
      <c r="R40" s="242"/>
      <c r="S40" s="242"/>
      <c r="T40" s="242"/>
      <c r="U40" s="242"/>
      <c r="V40" s="242"/>
      <c r="W40" s="243"/>
      <c r="AE40" s="1">
        <f>Q40</f>
        <v>0</v>
      </c>
    </row>
    <row r="41" spans="1:31" x14ac:dyDescent="0.2">
      <c r="A41" s="151"/>
      <c r="B41" s="149"/>
      <c r="C41" s="149"/>
      <c r="D41" s="149"/>
      <c r="E41" s="149"/>
      <c r="F41" s="149"/>
      <c r="G41" s="149"/>
      <c r="H41" s="149"/>
      <c r="I41" s="253" t="s">
        <v>23</v>
      </c>
      <c r="J41" s="253"/>
      <c r="K41" s="254" t="s">
        <v>27</v>
      </c>
      <c r="L41" s="254"/>
      <c r="M41" s="220" t="s">
        <v>28</v>
      </c>
      <c r="N41" s="220"/>
      <c r="O41" s="221" t="s">
        <v>25</v>
      </c>
      <c r="P41" s="221"/>
      <c r="Q41" s="180"/>
      <c r="R41" s="244"/>
      <c r="S41" s="244"/>
      <c r="T41" s="244"/>
      <c r="U41" s="244"/>
      <c r="V41" s="244"/>
      <c r="W41" s="245"/>
      <c r="AC41" s="9" t="s">
        <v>85</v>
      </c>
    </row>
    <row r="42" spans="1:31" ht="48" customHeight="1" x14ac:dyDescent="0.2">
      <c r="A42" s="151"/>
      <c r="B42" s="149"/>
      <c r="C42" s="149"/>
      <c r="D42" s="149"/>
      <c r="E42" s="149"/>
      <c r="F42" s="149"/>
      <c r="G42" s="149"/>
      <c r="H42" s="149"/>
      <c r="I42" s="240"/>
      <c r="J42" s="240"/>
      <c r="K42" s="240"/>
      <c r="L42" s="240"/>
      <c r="M42" s="240"/>
      <c r="N42" s="240"/>
      <c r="O42" s="240"/>
      <c r="P42" s="240"/>
      <c r="Q42" s="180"/>
      <c r="R42" s="244"/>
      <c r="S42" s="244"/>
      <c r="T42" s="244"/>
      <c r="U42" s="244"/>
      <c r="V42" s="244"/>
      <c r="W42" s="245"/>
      <c r="Y42" s="6">
        <f>IF(I42="X", 0, 0)</f>
        <v>0</v>
      </c>
      <c r="Z42" s="6">
        <f>IF(K42="X", 2, 0)</f>
        <v>0</v>
      </c>
      <c r="AA42" s="6">
        <f>IF(M42="X", 4, 0)</f>
        <v>0</v>
      </c>
      <c r="AB42" s="6">
        <f>IF(O42="X", 6, 0)</f>
        <v>0</v>
      </c>
      <c r="AC42" s="5">
        <f>SUM(Y42:AB42)</f>
        <v>0</v>
      </c>
    </row>
    <row r="43" spans="1:31" ht="36" customHeight="1" x14ac:dyDescent="0.2">
      <c r="A43" s="233" t="s">
        <v>279</v>
      </c>
      <c r="B43" s="234"/>
      <c r="C43" s="234"/>
      <c r="D43" s="234"/>
      <c r="E43" s="234"/>
      <c r="F43" s="234"/>
      <c r="G43" s="234"/>
      <c r="H43" s="234"/>
      <c r="I43" s="234"/>
      <c r="J43" s="234"/>
      <c r="K43" s="234"/>
      <c r="L43" s="234"/>
      <c r="M43" s="234"/>
      <c r="N43" s="234"/>
      <c r="O43" s="234"/>
      <c r="P43" s="234"/>
      <c r="Q43" s="234"/>
      <c r="R43" s="234"/>
      <c r="S43" s="234"/>
      <c r="T43" s="234"/>
      <c r="U43" s="234"/>
      <c r="V43" s="234"/>
      <c r="W43" s="235"/>
    </row>
    <row r="44" spans="1:31" ht="15" thickBot="1" x14ac:dyDescent="0.25">
      <c r="A44" s="236" t="s">
        <v>83</v>
      </c>
      <c r="B44" s="237"/>
      <c r="C44" s="237"/>
      <c r="D44" s="238" t="s">
        <v>291</v>
      </c>
      <c r="E44" s="238"/>
      <c r="F44" s="238"/>
      <c r="G44" s="238"/>
      <c r="H44" s="238"/>
      <c r="I44" s="238"/>
      <c r="J44" s="238"/>
      <c r="K44" s="238"/>
      <c r="L44" s="238"/>
      <c r="M44" s="238"/>
      <c r="N44" s="238"/>
      <c r="O44" s="238"/>
      <c r="P44" s="238"/>
      <c r="Q44" s="238"/>
      <c r="R44" s="238"/>
      <c r="S44" s="238"/>
      <c r="T44" s="238"/>
      <c r="U44" s="238"/>
      <c r="V44" s="238"/>
      <c r="W44" s="239"/>
    </row>
    <row r="45" spans="1:31" ht="67" customHeight="1" x14ac:dyDescent="0.2">
      <c r="A45" s="150">
        <v>34</v>
      </c>
      <c r="B45" s="148" t="s">
        <v>280</v>
      </c>
      <c r="C45" s="148"/>
      <c r="D45" s="148"/>
      <c r="E45" s="148"/>
      <c r="F45" s="148"/>
      <c r="G45" s="148"/>
      <c r="H45" s="148"/>
      <c r="I45" s="211" t="s">
        <v>281</v>
      </c>
      <c r="J45" s="211"/>
      <c r="K45" s="222" t="s">
        <v>177</v>
      </c>
      <c r="L45" s="222"/>
      <c r="M45" s="223" t="s">
        <v>178</v>
      </c>
      <c r="N45" s="223"/>
      <c r="O45" s="224" t="s">
        <v>179</v>
      </c>
      <c r="P45" s="224"/>
      <c r="Q45" s="241">
        <f>AC47</f>
        <v>0</v>
      </c>
      <c r="R45" s="242"/>
      <c r="S45" s="242"/>
      <c r="T45" s="242"/>
      <c r="U45" s="242"/>
      <c r="V45" s="242"/>
      <c r="W45" s="243"/>
      <c r="Y45" s="10"/>
      <c r="Z45" s="10"/>
      <c r="AA45" s="10"/>
      <c r="AB45" s="10"/>
      <c r="AE45" s="1">
        <f>Q45</f>
        <v>0</v>
      </c>
    </row>
    <row r="46" spans="1:31" x14ac:dyDescent="0.2">
      <c r="A46" s="151"/>
      <c r="B46" s="149"/>
      <c r="C46" s="149"/>
      <c r="D46" s="149"/>
      <c r="E46" s="149"/>
      <c r="F46" s="149"/>
      <c r="G46" s="149"/>
      <c r="H46" s="149"/>
      <c r="I46" s="253" t="s">
        <v>23</v>
      </c>
      <c r="J46" s="253"/>
      <c r="K46" s="254" t="s">
        <v>82</v>
      </c>
      <c r="L46" s="254"/>
      <c r="M46" s="220" t="s">
        <v>27</v>
      </c>
      <c r="N46" s="220"/>
      <c r="O46" s="221" t="s">
        <v>24</v>
      </c>
      <c r="P46" s="221"/>
      <c r="Q46" s="180"/>
      <c r="R46" s="244"/>
      <c r="S46" s="244"/>
      <c r="T46" s="244"/>
      <c r="U46" s="244"/>
      <c r="V46" s="244"/>
      <c r="W46" s="245"/>
      <c r="AC46" s="9" t="s">
        <v>85</v>
      </c>
    </row>
    <row r="47" spans="1:31" ht="21" x14ac:dyDescent="0.2">
      <c r="A47" s="151"/>
      <c r="B47" s="149"/>
      <c r="C47" s="149"/>
      <c r="D47" s="149"/>
      <c r="E47" s="149"/>
      <c r="F47" s="149"/>
      <c r="G47" s="149"/>
      <c r="H47" s="149"/>
      <c r="I47" s="240"/>
      <c r="J47" s="240"/>
      <c r="K47" s="240"/>
      <c r="L47" s="240"/>
      <c r="M47" s="240"/>
      <c r="N47" s="240"/>
      <c r="O47" s="240"/>
      <c r="P47" s="240"/>
      <c r="Q47" s="180"/>
      <c r="R47" s="244"/>
      <c r="S47" s="244"/>
      <c r="T47" s="244"/>
      <c r="U47" s="244"/>
      <c r="V47" s="244"/>
      <c r="W47" s="245"/>
      <c r="Y47" s="6">
        <f>IF(I47="X", 0, 0)</f>
        <v>0</v>
      </c>
      <c r="Z47" s="6">
        <f>IF(K47="X", 1, 0)</f>
        <v>0</v>
      </c>
      <c r="AA47" s="6">
        <f>IF(M47="X", 2, 0)</f>
        <v>0</v>
      </c>
      <c r="AB47" s="6">
        <f>IF(O47="X", 3, 0)</f>
        <v>0</v>
      </c>
      <c r="AC47" s="5">
        <f>SUM(Y47:AB47)</f>
        <v>0</v>
      </c>
    </row>
    <row r="48" spans="1:31" ht="31" customHeight="1" x14ac:dyDescent="0.2">
      <c r="A48" s="265" t="s">
        <v>499</v>
      </c>
      <c r="B48" s="266"/>
      <c r="C48" s="266"/>
      <c r="D48" s="266"/>
      <c r="E48" s="266"/>
      <c r="F48" s="266"/>
      <c r="G48" s="266"/>
      <c r="H48" s="266"/>
      <c r="I48" s="266"/>
      <c r="J48" s="266"/>
      <c r="K48" s="266"/>
      <c r="L48" s="266"/>
      <c r="M48" s="266"/>
      <c r="N48" s="266"/>
      <c r="O48" s="266"/>
      <c r="P48" s="266"/>
      <c r="Q48" s="266"/>
      <c r="R48" s="266"/>
      <c r="S48" s="266"/>
      <c r="T48" s="266"/>
      <c r="U48" s="266"/>
      <c r="V48" s="266"/>
      <c r="W48" s="267"/>
      <c r="Y48" s="10"/>
      <c r="Z48" s="10"/>
      <c r="AA48" s="10"/>
      <c r="AB48" s="10"/>
    </row>
    <row r="49" spans="1:31" ht="28" customHeight="1" thickBot="1" x14ac:dyDescent="0.25">
      <c r="A49" s="268" t="s">
        <v>83</v>
      </c>
      <c r="B49" s="269"/>
      <c r="C49" s="269"/>
      <c r="D49" s="270" t="s">
        <v>500</v>
      </c>
      <c r="E49" s="270"/>
      <c r="F49" s="270"/>
      <c r="G49" s="270"/>
      <c r="H49" s="270"/>
      <c r="I49" s="270"/>
      <c r="J49" s="270"/>
      <c r="K49" s="270"/>
      <c r="L49" s="270"/>
      <c r="M49" s="270"/>
      <c r="N49" s="270"/>
      <c r="O49" s="270"/>
      <c r="P49" s="270"/>
      <c r="Q49" s="270"/>
      <c r="R49" s="270"/>
      <c r="S49" s="270"/>
      <c r="T49" s="270"/>
      <c r="U49" s="270"/>
      <c r="V49" s="270"/>
      <c r="W49" s="271"/>
      <c r="Y49" s="10"/>
      <c r="Z49" s="10"/>
      <c r="AA49" s="10"/>
      <c r="AB49" s="10"/>
    </row>
    <row r="50" spans="1:31" ht="56" customHeight="1" x14ac:dyDescent="0.2">
      <c r="A50" s="150">
        <v>35</v>
      </c>
      <c r="B50" s="148" t="s">
        <v>282</v>
      </c>
      <c r="C50" s="148"/>
      <c r="D50" s="148"/>
      <c r="E50" s="148"/>
      <c r="F50" s="148"/>
      <c r="G50" s="148"/>
      <c r="H50" s="148"/>
      <c r="I50" s="211" t="s">
        <v>283</v>
      </c>
      <c r="J50" s="211"/>
      <c r="K50" s="222" t="s">
        <v>205</v>
      </c>
      <c r="L50" s="222"/>
      <c r="M50" s="223" t="s">
        <v>284</v>
      </c>
      <c r="N50" s="223"/>
      <c r="O50" s="224" t="s">
        <v>243</v>
      </c>
      <c r="P50" s="224"/>
      <c r="Q50" s="241">
        <f>AC52</f>
        <v>0</v>
      </c>
      <c r="R50" s="242"/>
      <c r="S50" s="242"/>
      <c r="T50" s="242"/>
      <c r="U50" s="242"/>
      <c r="V50" s="242"/>
      <c r="W50" s="243"/>
      <c r="AE50" s="1">
        <f>Q50</f>
        <v>0</v>
      </c>
    </row>
    <row r="51" spans="1:31" x14ac:dyDescent="0.2">
      <c r="A51" s="151"/>
      <c r="B51" s="149"/>
      <c r="C51" s="149"/>
      <c r="D51" s="149"/>
      <c r="E51" s="149"/>
      <c r="F51" s="149"/>
      <c r="G51" s="149"/>
      <c r="H51" s="149"/>
      <c r="I51" s="253" t="s">
        <v>23</v>
      </c>
      <c r="J51" s="253"/>
      <c r="K51" s="254" t="s">
        <v>82</v>
      </c>
      <c r="L51" s="254"/>
      <c r="M51" s="220" t="s">
        <v>27</v>
      </c>
      <c r="N51" s="220"/>
      <c r="O51" s="221" t="s">
        <v>24</v>
      </c>
      <c r="P51" s="221"/>
      <c r="Q51" s="180"/>
      <c r="R51" s="244"/>
      <c r="S51" s="244"/>
      <c r="T51" s="244"/>
      <c r="U51" s="244"/>
      <c r="V51" s="244"/>
      <c r="W51" s="245"/>
      <c r="AC51" s="9" t="s">
        <v>85</v>
      </c>
    </row>
    <row r="52" spans="1:31" ht="21" x14ac:dyDescent="0.2">
      <c r="A52" s="151"/>
      <c r="B52" s="149"/>
      <c r="C52" s="149"/>
      <c r="D52" s="149"/>
      <c r="E52" s="149"/>
      <c r="F52" s="149"/>
      <c r="G52" s="149"/>
      <c r="H52" s="149"/>
      <c r="I52" s="240"/>
      <c r="J52" s="240"/>
      <c r="K52" s="240"/>
      <c r="L52" s="240"/>
      <c r="M52" s="240"/>
      <c r="N52" s="240"/>
      <c r="O52" s="240"/>
      <c r="P52" s="240"/>
      <c r="Q52" s="180"/>
      <c r="R52" s="244"/>
      <c r="S52" s="244"/>
      <c r="T52" s="244"/>
      <c r="U52" s="244"/>
      <c r="V52" s="244"/>
      <c r="W52" s="245"/>
      <c r="Y52" s="6">
        <f>IF(I52="X", 0, 0)</f>
        <v>0</v>
      </c>
      <c r="Z52" s="6">
        <f>IF(K52="X", 1, 0)</f>
        <v>0</v>
      </c>
      <c r="AA52" s="6">
        <f>IF(M52="X", 2, 0)</f>
        <v>0</v>
      </c>
      <c r="AB52" s="6">
        <f>IF(O52="X", 3, 0)</f>
        <v>0</v>
      </c>
      <c r="AC52" s="5">
        <f>SUM(Y52:AB52)</f>
        <v>0</v>
      </c>
    </row>
    <row r="53" spans="1:31" ht="32" customHeight="1" x14ac:dyDescent="0.2">
      <c r="A53" s="265" t="s">
        <v>501</v>
      </c>
      <c r="B53" s="266"/>
      <c r="C53" s="266"/>
      <c r="D53" s="266"/>
      <c r="E53" s="266"/>
      <c r="F53" s="266"/>
      <c r="G53" s="266"/>
      <c r="H53" s="266"/>
      <c r="I53" s="266"/>
      <c r="J53" s="266"/>
      <c r="K53" s="266"/>
      <c r="L53" s="266"/>
      <c r="M53" s="266"/>
      <c r="N53" s="266"/>
      <c r="O53" s="266"/>
      <c r="P53" s="266"/>
      <c r="Q53" s="266"/>
      <c r="R53" s="266"/>
      <c r="S53" s="266"/>
      <c r="T53" s="266"/>
      <c r="U53" s="266"/>
      <c r="V53" s="266"/>
      <c r="W53" s="267"/>
    </row>
    <row r="54" spans="1:31" ht="15" thickBot="1" x14ac:dyDescent="0.25">
      <c r="A54" s="268" t="s">
        <v>83</v>
      </c>
      <c r="B54" s="269"/>
      <c r="C54" s="269"/>
      <c r="D54" s="270" t="s">
        <v>517</v>
      </c>
      <c r="E54" s="270"/>
      <c r="F54" s="270"/>
      <c r="G54" s="270"/>
      <c r="H54" s="270"/>
      <c r="I54" s="270"/>
      <c r="J54" s="270"/>
      <c r="K54" s="270"/>
      <c r="L54" s="270"/>
      <c r="M54" s="270"/>
      <c r="N54" s="270"/>
      <c r="O54" s="270"/>
      <c r="P54" s="270"/>
      <c r="Q54" s="270"/>
      <c r="R54" s="270"/>
      <c r="S54" s="270"/>
      <c r="T54" s="270"/>
      <c r="U54" s="270"/>
      <c r="V54" s="270"/>
      <c r="W54" s="271"/>
    </row>
    <row r="55" spans="1:31" ht="15" thickBot="1" x14ac:dyDescent="0.25">
      <c r="A55" s="2"/>
      <c r="B55" s="2"/>
      <c r="C55" s="2"/>
      <c r="D55" s="2"/>
      <c r="E55" s="2"/>
      <c r="F55" s="2"/>
      <c r="G55" s="2"/>
      <c r="H55" s="2"/>
      <c r="I55" s="2"/>
      <c r="J55" s="2"/>
      <c r="K55" s="2"/>
      <c r="L55" s="2"/>
      <c r="M55" s="2"/>
      <c r="N55" s="2"/>
      <c r="O55" s="2"/>
      <c r="P55" s="2"/>
      <c r="Q55" s="2"/>
      <c r="R55" s="2"/>
      <c r="S55" s="2"/>
      <c r="T55" s="2"/>
      <c r="U55" s="2"/>
      <c r="V55" s="2"/>
      <c r="W55" s="2"/>
    </row>
    <row r="56" spans="1:31" ht="24" customHeight="1" x14ac:dyDescent="0.2">
      <c r="A56" s="272" t="s">
        <v>266</v>
      </c>
      <c r="B56" s="273"/>
      <c r="C56" s="273"/>
      <c r="D56" s="273"/>
      <c r="E56" s="273"/>
      <c r="F56" s="273"/>
      <c r="G56" s="273"/>
      <c r="H56" s="273"/>
      <c r="I56" s="273"/>
      <c r="J56" s="273"/>
      <c r="K56" s="273"/>
      <c r="L56" s="273"/>
      <c r="M56" s="273"/>
      <c r="N56" s="273"/>
      <c r="O56" s="273"/>
      <c r="P56" s="274"/>
      <c r="Q56" s="11">
        <f>Q50+Q35+Q30+Q25+Q20+Q15+Q10+Q5+Q45+Q40</f>
        <v>0</v>
      </c>
      <c r="R56" s="264"/>
      <c r="S56" s="264"/>
      <c r="T56" s="264"/>
      <c r="U56" s="264"/>
      <c r="V56" s="264"/>
      <c r="W56" s="264"/>
    </row>
    <row r="57" spans="1:31" ht="15" thickBot="1" x14ac:dyDescent="0.25">
      <c r="A57" s="275"/>
      <c r="B57" s="276"/>
      <c r="C57" s="276"/>
      <c r="D57" s="276"/>
      <c r="E57" s="276"/>
      <c r="F57" s="276"/>
      <c r="G57" s="276"/>
      <c r="H57" s="276"/>
      <c r="I57" s="276"/>
      <c r="J57" s="276"/>
      <c r="K57" s="276"/>
      <c r="L57" s="276"/>
      <c r="M57" s="276"/>
      <c r="N57" s="276"/>
      <c r="O57" s="276"/>
      <c r="P57" s="277"/>
      <c r="Q57" s="12" t="s">
        <v>285</v>
      </c>
      <c r="R57" s="251"/>
      <c r="S57" s="251"/>
      <c r="T57" s="251"/>
      <c r="U57" s="251"/>
      <c r="V57" s="251"/>
      <c r="W57" s="251"/>
    </row>
    <row r="58" spans="1:31" x14ac:dyDescent="0.2">
      <c r="A58" s="2"/>
      <c r="B58" s="2"/>
      <c r="C58" s="2"/>
      <c r="D58" s="2"/>
      <c r="E58" s="2"/>
      <c r="F58" s="2"/>
      <c r="G58" s="2"/>
      <c r="H58" s="2"/>
      <c r="I58" s="2"/>
      <c r="J58" s="2"/>
      <c r="K58" s="2"/>
      <c r="L58" s="2"/>
      <c r="M58" s="2"/>
      <c r="N58" s="2"/>
      <c r="O58" s="2"/>
      <c r="P58" s="2"/>
      <c r="Q58" s="2"/>
      <c r="R58" s="2"/>
      <c r="S58" s="2"/>
      <c r="T58" s="2"/>
      <c r="U58" s="2"/>
      <c r="V58" s="2"/>
      <c r="W58" s="2"/>
    </row>
    <row r="59" spans="1:31" x14ac:dyDescent="0.2">
      <c r="A59" s="2"/>
      <c r="B59" s="2"/>
      <c r="C59" s="2"/>
      <c r="D59" s="2"/>
      <c r="E59" s="2"/>
      <c r="F59" s="2"/>
      <c r="G59" s="2"/>
      <c r="H59" s="2"/>
      <c r="I59" s="2"/>
      <c r="J59" s="2"/>
      <c r="K59" s="2"/>
      <c r="L59" s="2"/>
      <c r="M59" s="2"/>
      <c r="N59" s="2"/>
      <c r="O59" s="2"/>
      <c r="P59" s="2"/>
      <c r="Q59" s="2"/>
      <c r="R59" s="2"/>
      <c r="S59" s="2"/>
      <c r="T59" s="2"/>
      <c r="U59" s="2"/>
      <c r="V59" s="2"/>
      <c r="W59" s="2"/>
    </row>
    <row r="60" spans="1:31" x14ac:dyDescent="0.2">
      <c r="A60" s="2"/>
      <c r="B60" s="2"/>
      <c r="C60" s="2"/>
      <c r="D60" s="2"/>
      <c r="E60" s="2"/>
      <c r="F60" s="2"/>
      <c r="G60" s="2"/>
      <c r="H60" s="2"/>
      <c r="I60" s="2"/>
      <c r="J60" s="2"/>
      <c r="K60" s="2"/>
      <c r="L60" s="2"/>
      <c r="M60" s="2"/>
      <c r="N60" s="2"/>
      <c r="O60" s="2"/>
      <c r="P60" s="2"/>
      <c r="Q60" s="2"/>
      <c r="R60" s="2"/>
      <c r="S60" s="2"/>
      <c r="T60" s="2"/>
      <c r="U60" s="2"/>
      <c r="V60" s="2"/>
      <c r="W60" s="2"/>
    </row>
    <row r="61" spans="1:31" x14ac:dyDescent="0.2">
      <c r="A61" s="2"/>
      <c r="B61" s="2"/>
      <c r="C61" s="2"/>
      <c r="D61" s="2"/>
      <c r="E61" s="2"/>
      <c r="F61" s="2"/>
      <c r="G61" s="2"/>
      <c r="H61" s="2"/>
      <c r="I61" s="2"/>
      <c r="J61" s="2"/>
      <c r="K61" s="2"/>
      <c r="L61" s="2"/>
      <c r="M61" s="2"/>
      <c r="N61" s="2"/>
      <c r="O61" s="2"/>
      <c r="P61" s="2"/>
      <c r="Q61" s="2"/>
      <c r="R61" s="2"/>
      <c r="S61" s="2"/>
      <c r="T61" s="2"/>
      <c r="U61" s="2"/>
      <c r="V61" s="2"/>
      <c r="W61" s="2"/>
    </row>
    <row r="62" spans="1:31" x14ac:dyDescent="0.2">
      <c r="A62" s="2"/>
      <c r="B62" s="2"/>
      <c r="C62" s="2"/>
      <c r="D62" s="2"/>
      <c r="E62" s="2"/>
      <c r="F62" s="2"/>
      <c r="G62" s="2"/>
      <c r="H62" s="2"/>
      <c r="I62" s="2"/>
      <c r="J62" s="2"/>
      <c r="K62" s="2"/>
      <c r="L62" s="2"/>
      <c r="M62" s="2"/>
      <c r="N62" s="2"/>
      <c r="O62" s="2"/>
      <c r="P62" s="2"/>
      <c r="Q62" s="2"/>
      <c r="R62" s="2"/>
      <c r="S62" s="2"/>
      <c r="T62" s="2"/>
      <c r="U62" s="2"/>
      <c r="V62" s="2"/>
      <c r="W62" s="2"/>
    </row>
    <row r="63" spans="1:31" x14ac:dyDescent="0.2">
      <c r="A63" s="2"/>
      <c r="B63" s="2"/>
      <c r="C63" s="2"/>
      <c r="D63" s="2"/>
      <c r="E63" s="2"/>
      <c r="F63" s="2"/>
      <c r="G63" s="2"/>
      <c r="H63" s="2"/>
      <c r="I63" s="2"/>
      <c r="J63" s="2"/>
      <c r="K63" s="2"/>
      <c r="L63" s="2"/>
      <c r="M63" s="2"/>
      <c r="N63" s="2"/>
      <c r="O63" s="2"/>
      <c r="P63" s="2"/>
      <c r="Q63" s="2"/>
      <c r="R63" s="2"/>
      <c r="S63" s="2"/>
      <c r="T63" s="2"/>
      <c r="U63" s="2"/>
      <c r="V63" s="2"/>
      <c r="W63" s="2"/>
    </row>
    <row r="64" spans="1:31" x14ac:dyDescent="0.2">
      <c r="A64" s="2"/>
      <c r="B64" s="2"/>
      <c r="C64" s="2"/>
      <c r="D64" s="2"/>
      <c r="E64" s="2"/>
      <c r="F64" s="2"/>
      <c r="G64" s="2"/>
      <c r="H64" s="2"/>
      <c r="I64" s="2"/>
      <c r="J64" s="2"/>
      <c r="K64" s="2"/>
      <c r="L64" s="2"/>
      <c r="M64" s="2"/>
      <c r="N64" s="2"/>
      <c r="O64" s="2"/>
      <c r="P64" s="2"/>
      <c r="Q64" s="2"/>
      <c r="R64" s="2"/>
      <c r="S64" s="2"/>
      <c r="T64" s="2"/>
      <c r="U64" s="2"/>
      <c r="V64" s="2"/>
      <c r="W64" s="2"/>
    </row>
    <row r="65" spans="1:23" x14ac:dyDescent="0.2">
      <c r="A65" s="2"/>
      <c r="B65" s="2"/>
      <c r="C65" s="2"/>
      <c r="D65" s="2"/>
      <c r="E65" s="2"/>
      <c r="F65" s="2"/>
      <c r="G65" s="2"/>
      <c r="H65" s="2"/>
      <c r="I65" s="2"/>
      <c r="J65" s="2"/>
      <c r="K65" s="2"/>
      <c r="L65" s="2"/>
      <c r="M65" s="2"/>
      <c r="N65" s="2"/>
      <c r="O65" s="2"/>
      <c r="P65" s="2"/>
      <c r="Q65" s="2"/>
      <c r="R65" s="2"/>
      <c r="S65" s="2"/>
      <c r="T65" s="2"/>
      <c r="U65" s="2"/>
      <c r="V65" s="2"/>
      <c r="W65" s="2"/>
    </row>
    <row r="66" spans="1:23" x14ac:dyDescent="0.2">
      <c r="A66" s="2"/>
      <c r="B66" s="2"/>
      <c r="C66" s="2"/>
      <c r="D66" s="2"/>
      <c r="E66" s="2"/>
      <c r="F66" s="2"/>
      <c r="G66" s="2"/>
      <c r="H66" s="2"/>
      <c r="I66" s="2"/>
      <c r="J66" s="2"/>
      <c r="K66" s="2"/>
      <c r="L66" s="2"/>
      <c r="M66" s="2"/>
      <c r="N66" s="2"/>
      <c r="O66" s="2"/>
      <c r="P66" s="2"/>
      <c r="Q66" s="2"/>
      <c r="R66" s="2"/>
      <c r="S66" s="2"/>
      <c r="T66" s="2"/>
      <c r="U66" s="2"/>
      <c r="V66" s="2"/>
      <c r="W66" s="2"/>
    </row>
    <row r="67" spans="1:23" x14ac:dyDescent="0.2">
      <c r="A67" s="2" t="s">
        <v>140</v>
      </c>
      <c r="B67" s="2"/>
      <c r="C67" s="2"/>
      <c r="D67" s="2"/>
      <c r="E67" s="2"/>
      <c r="F67" s="2"/>
      <c r="G67" s="2"/>
      <c r="H67" s="2"/>
      <c r="I67" s="2"/>
      <c r="J67" s="2"/>
      <c r="K67" s="2"/>
      <c r="L67" s="2"/>
      <c r="M67" s="2"/>
      <c r="N67" s="2"/>
      <c r="O67" s="2"/>
      <c r="P67" s="2"/>
      <c r="Q67" s="2"/>
      <c r="R67" s="2"/>
      <c r="S67" s="2"/>
      <c r="T67" s="2"/>
      <c r="U67" s="2"/>
      <c r="V67" s="2"/>
      <c r="W67" s="2"/>
    </row>
    <row r="68" spans="1:23" x14ac:dyDescent="0.2">
      <c r="A68" s="2"/>
      <c r="B68" s="2"/>
      <c r="C68" s="2"/>
      <c r="D68" s="2"/>
      <c r="E68" s="2"/>
      <c r="F68" s="2"/>
      <c r="G68" s="2"/>
      <c r="H68" s="2"/>
      <c r="I68" s="2"/>
      <c r="J68" s="2"/>
      <c r="K68" s="2"/>
      <c r="L68" s="2"/>
      <c r="M68" s="2"/>
      <c r="N68" s="2"/>
      <c r="O68" s="2"/>
      <c r="P68" s="2"/>
      <c r="Q68" s="2"/>
      <c r="R68" s="2"/>
      <c r="S68" s="2"/>
      <c r="T68" s="2"/>
      <c r="U68" s="2"/>
      <c r="V68" s="2"/>
      <c r="W68" s="2"/>
    </row>
    <row r="69" spans="1:23" x14ac:dyDescent="0.2">
      <c r="A69" s="255"/>
      <c r="B69" s="256"/>
      <c r="C69" s="256"/>
      <c r="D69" s="256"/>
      <c r="E69" s="256"/>
      <c r="F69" s="256"/>
      <c r="G69" s="256"/>
      <c r="H69" s="256"/>
      <c r="I69" s="256"/>
      <c r="J69" s="256"/>
      <c r="K69" s="256"/>
      <c r="L69" s="256"/>
      <c r="M69" s="256"/>
      <c r="N69" s="256"/>
      <c r="O69" s="256"/>
      <c r="P69" s="256"/>
      <c r="Q69" s="256"/>
      <c r="R69" s="256"/>
      <c r="S69" s="256"/>
      <c r="T69" s="256"/>
      <c r="U69" s="256"/>
      <c r="V69" s="256"/>
      <c r="W69" s="257"/>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58"/>
      <c r="B72" s="259"/>
      <c r="C72" s="259"/>
      <c r="D72" s="259"/>
      <c r="E72" s="259"/>
      <c r="F72" s="259"/>
      <c r="G72" s="259"/>
      <c r="H72" s="259"/>
      <c r="I72" s="259"/>
      <c r="J72" s="259"/>
      <c r="K72" s="259"/>
      <c r="L72" s="259"/>
      <c r="M72" s="259"/>
      <c r="N72" s="259"/>
      <c r="O72" s="259"/>
      <c r="P72" s="259"/>
      <c r="Q72" s="259"/>
      <c r="R72" s="259"/>
      <c r="S72" s="259"/>
      <c r="T72" s="259"/>
      <c r="U72" s="259"/>
      <c r="V72" s="259"/>
      <c r="W72" s="260"/>
    </row>
    <row r="73" spans="1:23" x14ac:dyDescent="0.2">
      <c r="A73" s="258"/>
      <c r="B73" s="259"/>
      <c r="C73" s="259"/>
      <c r="D73" s="259"/>
      <c r="E73" s="259"/>
      <c r="F73" s="259"/>
      <c r="G73" s="259"/>
      <c r="H73" s="259"/>
      <c r="I73" s="259"/>
      <c r="J73" s="259"/>
      <c r="K73" s="259"/>
      <c r="L73" s="259"/>
      <c r="M73" s="259"/>
      <c r="N73" s="259"/>
      <c r="O73" s="259"/>
      <c r="P73" s="259"/>
      <c r="Q73" s="259"/>
      <c r="R73" s="259"/>
      <c r="S73" s="259"/>
      <c r="T73" s="259"/>
      <c r="U73" s="259"/>
      <c r="V73" s="259"/>
      <c r="W73" s="260"/>
    </row>
    <row r="74" spans="1:23" x14ac:dyDescent="0.2">
      <c r="A74" s="258"/>
      <c r="B74" s="259"/>
      <c r="C74" s="259"/>
      <c r="D74" s="259"/>
      <c r="E74" s="259"/>
      <c r="F74" s="259"/>
      <c r="G74" s="259"/>
      <c r="H74" s="259"/>
      <c r="I74" s="259"/>
      <c r="J74" s="259"/>
      <c r="K74" s="259"/>
      <c r="L74" s="259"/>
      <c r="M74" s="259"/>
      <c r="N74" s="259"/>
      <c r="O74" s="259"/>
      <c r="P74" s="259"/>
      <c r="Q74" s="259"/>
      <c r="R74" s="259"/>
      <c r="S74" s="259"/>
      <c r="T74" s="259"/>
      <c r="U74" s="259"/>
      <c r="V74" s="259"/>
      <c r="W74" s="260"/>
    </row>
    <row r="75" spans="1:23" x14ac:dyDescent="0.2">
      <c r="A75" s="258"/>
      <c r="B75" s="259"/>
      <c r="C75" s="259"/>
      <c r="D75" s="259"/>
      <c r="E75" s="259"/>
      <c r="F75" s="259"/>
      <c r="G75" s="259"/>
      <c r="H75" s="259"/>
      <c r="I75" s="259"/>
      <c r="J75" s="259"/>
      <c r="K75" s="259"/>
      <c r="L75" s="259"/>
      <c r="M75" s="259"/>
      <c r="N75" s="259"/>
      <c r="O75" s="259"/>
      <c r="P75" s="259"/>
      <c r="Q75" s="259"/>
      <c r="R75" s="259"/>
      <c r="S75" s="259"/>
      <c r="T75" s="259"/>
      <c r="U75" s="259"/>
      <c r="V75" s="259"/>
      <c r="W75" s="260"/>
    </row>
    <row r="76" spans="1:23" x14ac:dyDescent="0.2">
      <c r="A76" s="258"/>
      <c r="B76" s="259"/>
      <c r="C76" s="259"/>
      <c r="D76" s="259"/>
      <c r="E76" s="259"/>
      <c r="F76" s="259"/>
      <c r="G76" s="259"/>
      <c r="H76" s="259"/>
      <c r="I76" s="259"/>
      <c r="J76" s="259"/>
      <c r="K76" s="259"/>
      <c r="L76" s="259"/>
      <c r="M76" s="259"/>
      <c r="N76" s="259"/>
      <c r="O76" s="259"/>
      <c r="P76" s="259"/>
      <c r="Q76" s="259"/>
      <c r="R76" s="259"/>
      <c r="S76" s="259"/>
      <c r="T76" s="259"/>
      <c r="U76" s="259"/>
      <c r="V76" s="259"/>
      <c r="W76" s="260"/>
    </row>
    <row r="77" spans="1:23" x14ac:dyDescent="0.2">
      <c r="A77" s="258"/>
      <c r="B77" s="259"/>
      <c r="C77" s="259"/>
      <c r="D77" s="259"/>
      <c r="E77" s="259"/>
      <c r="F77" s="259"/>
      <c r="G77" s="259"/>
      <c r="H77" s="259"/>
      <c r="I77" s="259"/>
      <c r="J77" s="259"/>
      <c r="K77" s="259"/>
      <c r="L77" s="259"/>
      <c r="M77" s="259"/>
      <c r="N77" s="259"/>
      <c r="O77" s="259"/>
      <c r="P77" s="259"/>
      <c r="Q77" s="259"/>
      <c r="R77" s="259"/>
      <c r="S77" s="259"/>
      <c r="T77" s="259"/>
      <c r="U77" s="259"/>
      <c r="V77" s="259"/>
      <c r="W77" s="260"/>
    </row>
    <row r="78" spans="1:23" x14ac:dyDescent="0.2">
      <c r="A78" s="258"/>
      <c r="B78" s="259"/>
      <c r="C78" s="259"/>
      <c r="D78" s="259"/>
      <c r="E78" s="259"/>
      <c r="F78" s="259"/>
      <c r="G78" s="259"/>
      <c r="H78" s="259"/>
      <c r="I78" s="259"/>
      <c r="J78" s="259"/>
      <c r="K78" s="259"/>
      <c r="L78" s="259"/>
      <c r="M78" s="259"/>
      <c r="N78" s="259"/>
      <c r="O78" s="259"/>
      <c r="P78" s="259"/>
      <c r="Q78" s="259"/>
      <c r="R78" s="259"/>
      <c r="S78" s="259"/>
      <c r="T78" s="259"/>
      <c r="U78" s="259"/>
      <c r="V78" s="259"/>
      <c r="W78" s="260"/>
    </row>
    <row r="79" spans="1:23" x14ac:dyDescent="0.2">
      <c r="A79" s="258"/>
      <c r="B79" s="259"/>
      <c r="C79" s="259"/>
      <c r="D79" s="259"/>
      <c r="E79" s="259"/>
      <c r="F79" s="259"/>
      <c r="G79" s="259"/>
      <c r="H79" s="259"/>
      <c r="I79" s="259"/>
      <c r="J79" s="259"/>
      <c r="K79" s="259"/>
      <c r="L79" s="259"/>
      <c r="M79" s="259"/>
      <c r="N79" s="259"/>
      <c r="O79" s="259"/>
      <c r="P79" s="259"/>
      <c r="Q79" s="259"/>
      <c r="R79" s="259"/>
      <c r="S79" s="259"/>
      <c r="T79" s="259"/>
      <c r="U79" s="259"/>
      <c r="V79" s="259"/>
      <c r="W79" s="260"/>
    </row>
    <row r="80" spans="1:23" x14ac:dyDescent="0.2">
      <c r="A80" s="258"/>
      <c r="B80" s="259"/>
      <c r="C80" s="259"/>
      <c r="D80" s="259"/>
      <c r="E80" s="259"/>
      <c r="F80" s="259"/>
      <c r="G80" s="259"/>
      <c r="H80" s="259"/>
      <c r="I80" s="259"/>
      <c r="J80" s="259"/>
      <c r="K80" s="259"/>
      <c r="L80" s="259"/>
      <c r="M80" s="259"/>
      <c r="N80" s="259"/>
      <c r="O80" s="259"/>
      <c r="P80" s="259"/>
      <c r="Q80" s="259"/>
      <c r="R80" s="259"/>
      <c r="S80" s="259"/>
      <c r="T80" s="259"/>
      <c r="U80" s="259"/>
      <c r="V80" s="259"/>
      <c r="W80" s="260"/>
    </row>
    <row r="81" spans="1:23" x14ac:dyDescent="0.2">
      <c r="A81" s="258"/>
      <c r="B81" s="259"/>
      <c r="C81" s="259"/>
      <c r="D81" s="259"/>
      <c r="E81" s="259"/>
      <c r="F81" s="259"/>
      <c r="G81" s="259"/>
      <c r="H81" s="259"/>
      <c r="I81" s="259"/>
      <c r="J81" s="259"/>
      <c r="K81" s="259"/>
      <c r="L81" s="259"/>
      <c r="M81" s="259"/>
      <c r="N81" s="259"/>
      <c r="O81" s="259"/>
      <c r="P81" s="259"/>
      <c r="Q81" s="259"/>
      <c r="R81" s="259"/>
      <c r="S81" s="259"/>
      <c r="T81" s="259"/>
      <c r="U81" s="259"/>
      <c r="V81" s="259"/>
      <c r="W81" s="260"/>
    </row>
    <row r="82" spans="1:23" x14ac:dyDescent="0.2">
      <c r="A82" s="258"/>
      <c r="B82" s="259"/>
      <c r="C82" s="259"/>
      <c r="D82" s="259"/>
      <c r="E82" s="259"/>
      <c r="F82" s="259"/>
      <c r="G82" s="259"/>
      <c r="H82" s="259"/>
      <c r="I82" s="259"/>
      <c r="J82" s="259"/>
      <c r="K82" s="259"/>
      <c r="L82" s="259"/>
      <c r="M82" s="259"/>
      <c r="N82" s="259"/>
      <c r="O82" s="259"/>
      <c r="P82" s="259"/>
      <c r="Q82" s="259"/>
      <c r="R82" s="259"/>
      <c r="S82" s="259"/>
      <c r="T82" s="259"/>
      <c r="U82" s="259"/>
      <c r="V82" s="259"/>
      <c r="W82" s="260"/>
    </row>
    <row r="83" spans="1:23" x14ac:dyDescent="0.2">
      <c r="A83" s="258"/>
      <c r="B83" s="259"/>
      <c r="C83" s="259"/>
      <c r="D83" s="259"/>
      <c r="E83" s="259"/>
      <c r="F83" s="259"/>
      <c r="G83" s="259"/>
      <c r="H83" s="259"/>
      <c r="I83" s="259"/>
      <c r="J83" s="259"/>
      <c r="K83" s="259"/>
      <c r="L83" s="259"/>
      <c r="M83" s="259"/>
      <c r="N83" s="259"/>
      <c r="O83" s="259"/>
      <c r="P83" s="259"/>
      <c r="Q83" s="259"/>
      <c r="R83" s="259"/>
      <c r="S83" s="259"/>
      <c r="T83" s="259"/>
      <c r="U83" s="259"/>
      <c r="V83" s="259"/>
      <c r="W83" s="260"/>
    </row>
    <row r="84" spans="1:23" x14ac:dyDescent="0.2">
      <c r="A84" s="258"/>
      <c r="B84" s="259"/>
      <c r="C84" s="259"/>
      <c r="D84" s="259"/>
      <c r="E84" s="259"/>
      <c r="F84" s="259"/>
      <c r="G84" s="259"/>
      <c r="H84" s="259"/>
      <c r="I84" s="259"/>
      <c r="J84" s="259"/>
      <c r="K84" s="259"/>
      <c r="L84" s="259"/>
      <c r="M84" s="259"/>
      <c r="N84" s="259"/>
      <c r="O84" s="259"/>
      <c r="P84" s="259"/>
      <c r="Q84" s="259"/>
      <c r="R84" s="259"/>
      <c r="S84" s="259"/>
      <c r="T84" s="259"/>
      <c r="U84" s="259"/>
      <c r="V84" s="259"/>
      <c r="W84" s="260"/>
    </row>
    <row r="85" spans="1:23" x14ac:dyDescent="0.2">
      <c r="A85" s="258"/>
      <c r="B85" s="259"/>
      <c r="C85" s="259"/>
      <c r="D85" s="259"/>
      <c r="E85" s="259"/>
      <c r="F85" s="259"/>
      <c r="G85" s="259"/>
      <c r="H85" s="259"/>
      <c r="I85" s="259"/>
      <c r="J85" s="259"/>
      <c r="K85" s="259"/>
      <c r="L85" s="259"/>
      <c r="M85" s="259"/>
      <c r="N85" s="259"/>
      <c r="O85" s="259"/>
      <c r="P85" s="259"/>
      <c r="Q85" s="259"/>
      <c r="R85" s="259"/>
      <c r="S85" s="259"/>
      <c r="T85" s="259"/>
      <c r="U85" s="259"/>
      <c r="V85" s="259"/>
      <c r="W85" s="260"/>
    </row>
    <row r="86" spans="1:23" x14ac:dyDescent="0.2">
      <c r="A86" s="261"/>
      <c r="B86" s="262"/>
      <c r="C86" s="262"/>
      <c r="D86" s="262"/>
      <c r="E86" s="262"/>
      <c r="F86" s="262"/>
      <c r="G86" s="262"/>
      <c r="H86" s="262"/>
      <c r="I86" s="262"/>
      <c r="J86" s="262"/>
      <c r="K86" s="262"/>
      <c r="L86" s="262"/>
      <c r="M86" s="262"/>
      <c r="N86" s="262"/>
      <c r="O86" s="262"/>
      <c r="P86" s="262"/>
      <c r="Q86" s="262"/>
      <c r="R86" s="262"/>
      <c r="S86" s="262"/>
      <c r="T86" s="262"/>
      <c r="U86" s="262"/>
      <c r="V86" s="262"/>
      <c r="W86" s="263"/>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row r="799" spans="1:23" x14ac:dyDescent="0.2">
      <c r="A799" s="2"/>
      <c r="B799" s="2"/>
      <c r="C799" s="2"/>
      <c r="D799" s="2"/>
      <c r="E799" s="2"/>
      <c r="F799" s="2"/>
      <c r="G799" s="2"/>
      <c r="H799" s="2"/>
      <c r="I799" s="2"/>
      <c r="J799" s="2"/>
      <c r="K799" s="2"/>
      <c r="L799" s="2"/>
      <c r="M799" s="2"/>
      <c r="N799" s="2"/>
      <c r="O799" s="2"/>
      <c r="P799" s="2"/>
      <c r="Q799" s="2"/>
      <c r="R799" s="2"/>
      <c r="S799" s="2"/>
      <c r="T799" s="2"/>
      <c r="U799" s="2"/>
      <c r="V799" s="2"/>
      <c r="W799" s="2"/>
    </row>
    <row r="800" spans="1:23" x14ac:dyDescent="0.2">
      <c r="A800" s="2"/>
      <c r="B800" s="2"/>
      <c r="C800" s="2"/>
      <c r="D800" s="2"/>
      <c r="E800" s="2"/>
      <c r="F800" s="2"/>
      <c r="G800" s="2"/>
      <c r="H800" s="2"/>
      <c r="I800" s="2"/>
      <c r="J800" s="2"/>
      <c r="K800" s="2"/>
      <c r="L800" s="2"/>
      <c r="M800" s="2"/>
      <c r="N800" s="2"/>
      <c r="O800" s="2"/>
      <c r="P800" s="2"/>
      <c r="Q800" s="2"/>
      <c r="R800" s="2"/>
      <c r="S800" s="2"/>
      <c r="T800" s="2"/>
      <c r="U800" s="2"/>
      <c r="V800" s="2"/>
      <c r="W800" s="2"/>
    </row>
    <row r="801" spans="1:23" x14ac:dyDescent="0.2">
      <c r="A801" s="2"/>
      <c r="B801" s="2"/>
      <c r="C801" s="2"/>
      <c r="D801" s="2"/>
      <c r="E801" s="2"/>
      <c r="F801" s="2"/>
      <c r="G801" s="2"/>
      <c r="H801" s="2"/>
      <c r="I801" s="2"/>
      <c r="J801" s="2"/>
      <c r="K801" s="2"/>
      <c r="L801" s="2"/>
      <c r="M801" s="2"/>
      <c r="N801" s="2"/>
      <c r="O801" s="2"/>
      <c r="P801" s="2"/>
      <c r="Q801" s="2"/>
      <c r="R801" s="2"/>
      <c r="S801" s="2"/>
      <c r="T801" s="2"/>
      <c r="U801" s="2"/>
      <c r="V801" s="2"/>
      <c r="W801" s="2"/>
    </row>
    <row r="802" spans="1:23" x14ac:dyDescent="0.2">
      <c r="A802" s="2"/>
      <c r="B802" s="2"/>
      <c r="C802" s="2"/>
      <c r="D802" s="2"/>
      <c r="E802" s="2"/>
      <c r="F802" s="2"/>
      <c r="G802" s="2"/>
      <c r="H802" s="2"/>
      <c r="I802" s="2"/>
      <c r="J802" s="2"/>
      <c r="K802" s="2"/>
      <c r="L802" s="2"/>
      <c r="M802" s="2"/>
      <c r="N802" s="2"/>
      <c r="O802" s="2"/>
      <c r="P802" s="2"/>
      <c r="Q802" s="2"/>
      <c r="R802" s="2"/>
      <c r="S802" s="2"/>
      <c r="T802" s="2"/>
      <c r="U802" s="2"/>
      <c r="V802" s="2"/>
      <c r="W802" s="2"/>
    </row>
    <row r="803" spans="1:23" x14ac:dyDescent="0.2">
      <c r="A803" s="2"/>
      <c r="B803" s="2"/>
      <c r="C803" s="2"/>
      <c r="D803" s="2"/>
      <c r="E803" s="2"/>
      <c r="F803" s="2"/>
      <c r="G803" s="2"/>
      <c r="H803" s="2"/>
      <c r="I803" s="2"/>
      <c r="J803" s="2"/>
      <c r="K803" s="2"/>
      <c r="L803" s="2"/>
      <c r="M803" s="2"/>
      <c r="N803" s="2"/>
      <c r="O803" s="2"/>
      <c r="P803" s="2"/>
      <c r="Q803" s="2"/>
      <c r="R803" s="2"/>
      <c r="S803" s="2"/>
      <c r="T803" s="2"/>
      <c r="U803" s="2"/>
      <c r="V803" s="2"/>
      <c r="W803" s="2"/>
    </row>
    <row r="804" spans="1:23" x14ac:dyDescent="0.2">
      <c r="A804" s="2"/>
      <c r="B804" s="2"/>
      <c r="C804" s="2"/>
      <c r="D804" s="2"/>
      <c r="E804" s="2"/>
      <c r="F804" s="2"/>
      <c r="G804" s="2"/>
      <c r="H804" s="2"/>
      <c r="I804" s="2"/>
      <c r="J804" s="2"/>
      <c r="K804" s="2"/>
      <c r="L804" s="2"/>
      <c r="M804" s="2"/>
      <c r="N804" s="2"/>
      <c r="O804" s="2"/>
      <c r="P804" s="2"/>
      <c r="Q804" s="2"/>
      <c r="R804" s="2"/>
      <c r="S804" s="2"/>
      <c r="T804" s="2"/>
      <c r="U804" s="2"/>
      <c r="V804" s="2"/>
      <c r="W804" s="2"/>
    </row>
    <row r="805" spans="1:23" x14ac:dyDescent="0.2">
      <c r="A805" s="2"/>
      <c r="B805" s="2"/>
      <c r="C805" s="2"/>
      <c r="D805" s="2"/>
      <c r="E805" s="2"/>
      <c r="F805" s="2"/>
      <c r="G805" s="2"/>
      <c r="H805" s="2"/>
      <c r="I805" s="2"/>
      <c r="J805" s="2"/>
      <c r="K805" s="2"/>
      <c r="L805" s="2"/>
      <c r="M805" s="2"/>
      <c r="N805" s="2"/>
      <c r="O805" s="2"/>
      <c r="P805" s="2"/>
      <c r="Q805" s="2"/>
      <c r="R805" s="2"/>
      <c r="S805" s="2"/>
      <c r="T805" s="2"/>
      <c r="U805" s="2"/>
      <c r="V805" s="2"/>
      <c r="W805" s="2"/>
    </row>
    <row r="806" spans="1:23" x14ac:dyDescent="0.2">
      <c r="A806" s="2"/>
      <c r="B806" s="2"/>
      <c r="C806" s="2"/>
      <c r="D806" s="2"/>
      <c r="E806" s="2"/>
      <c r="F806" s="2"/>
      <c r="G806" s="2"/>
      <c r="H806" s="2"/>
      <c r="I806" s="2"/>
      <c r="J806" s="2"/>
      <c r="K806" s="2"/>
      <c r="L806" s="2"/>
      <c r="M806" s="2"/>
      <c r="N806" s="2"/>
      <c r="O806" s="2"/>
      <c r="P806" s="2"/>
      <c r="Q806" s="2"/>
      <c r="R806" s="2"/>
      <c r="S806" s="2"/>
      <c r="T806" s="2"/>
      <c r="U806" s="2"/>
      <c r="V806" s="2"/>
      <c r="W806" s="2"/>
    </row>
    <row r="807" spans="1:23" x14ac:dyDescent="0.2">
      <c r="A807" s="2"/>
      <c r="B807" s="2"/>
      <c r="C807" s="2"/>
      <c r="D807" s="2"/>
      <c r="E807" s="2"/>
      <c r="F807" s="2"/>
      <c r="G807" s="2"/>
      <c r="H807" s="2"/>
      <c r="I807" s="2"/>
      <c r="J807" s="2"/>
      <c r="K807" s="2"/>
      <c r="L807" s="2"/>
      <c r="M807" s="2"/>
      <c r="N807" s="2"/>
      <c r="O807" s="2"/>
      <c r="P807" s="2"/>
      <c r="Q807" s="2"/>
      <c r="R807" s="2"/>
      <c r="S807" s="2"/>
      <c r="T807" s="2"/>
      <c r="U807" s="2"/>
      <c r="V807" s="2"/>
      <c r="W807" s="2"/>
    </row>
  </sheetData>
  <sheetProtection sheet="1" objects="1" scenarios="1" formatCells="0" formatColumns="0" formatRows="0"/>
  <mergeCells count="212">
    <mergeCell ref="A69:W86"/>
    <mergeCell ref="A53:W53"/>
    <mergeCell ref="A54:C54"/>
    <mergeCell ref="D54:W54"/>
    <mergeCell ref="A56:P57"/>
    <mergeCell ref="R56:S56"/>
    <mergeCell ref="T56:U56"/>
    <mergeCell ref="V56:W56"/>
    <mergeCell ref="R57:S57"/>
    <mergeCell ref="T57:U57"/>
    <mergeCell ref="V57:W57"/>
    <mergeCell ref="A48:W48"/>
    <mergeCell ref="A49:C49"/>
    <mergeCell ref="D49:W49"/>
    <mergeCell ref="A50:A52"/>
    <mergeCell ref="B50:H52"/>
    <mergeCell ref="I50:J50"/>
    <mergeCell ref="K50:L50"/>
    <mergeCell ref="M50:N50"/>
    <mergeCell ref="O50:P50"/>
    <mergeCell ref="Q50:Q52"/>
    <mergeCell ref="R50:W52"/>
    <mergeCell ref="I51:J51"/>
    <mergeCell ref="K51:L51"/>
    <mergeCell ref="M51:N51"/>
    <mergeCell ref="O51:P51"/>
    <mergeCell ref="I52:J52"/>
    <mergeCell ref="K52:L52"/>
    <mergeCell ref="M52:N52"/>
    <mergeCell ref="O52:P52"/>
    <mergeCell ref="A43:W43"/>
    <mergeCell ref="A44:C44"/>
    <mergeCell ref="D44:W44"/>
    <mergeCell ref="A45:A47"/>
    <mergeCell ref="B45:H47"/>
    <mergeCell ref="I45:J45"/>
    <mergeCell ref="K45:L45"/>
    <mergeCell ref="M45:N45"/>
    <mergeCell ref="O45:P45"/>
    <mergeCell ref="Q45:Q47"/>
    <mergeCell ref="R45:W47"/>
    <mergeCell ref="I46:J46"/>
    <mergeCell ref="K46:L46"/>
    <mergeCell ref="M46:N46"/>
    <mergeCell ref="O46:P46"/>
    <mergeCell ref="I47:J47"/>
    <mergeCell ref="K47:L47"/>
    <mergeCell ref="M47:N47"/>
    <mergeCell ref="O47:P47"/>
    <mergeCell ref="A38:W38"/>
    <mergeCell ref="A39:C39"/>
    <mergeCell ref="D39:W39"/>
    <mergeCell ref="A40:A42"/>
    <mergeCell ref="B40:H42"/>
    <mergeCell ref="I40:J40"/>
    <mergeCell ref="K40:L40"/>
    <mergeCell ref="M40:N40"/>
    <mergeCell ref="O40:P40"/>
    <mergeCell ref="Q40:Q42"/>
    <mergeCell ref="R40:W42"/>
    <mergeCell ref="I41:J41"/>
    <mergeCell ref="K41:L41"/>
    <mergeCell ref="M41:N41"/>
    <mergeCell ref="O41:P41"/>
    <mergeCell ref="I42:J42"/>
    <mergeCell ref="K42:L42"/>
    <mergeCell ref="M42:N42"/>
    <mergeCell ref="O42:P42"/>
    <mergeCell ref="A33:W33"/>
    <mergeCell ref="A34:C34"/>
    <mergeCell ref="D34:W34"/>
    <mergeCell ref="A35:A37"/>
    <mergeCell ref="B35:H37"/>
    <mergeCell ref="I35:J35"/>
    <mergeCell ref="K35:L35"/>
    <mergeCell ref="M35:N35"/>
    <mergeCell ref="O35:P35"/>
    <mergeCell ref="Q35:Q37"/>
    <mergeCell ref="R35:W37"/>
    <mergeCell ref="I36:J36"/>
    <mergeCell ref="K36:L36"/>
    <mergeCell ref="M36:N36"/>
    <mergeCell ref="O36:P36"/>
    <mergeCell ref="I37:J37"/>
    <mergeCell ref="K37:L37"/>
    <mergeCell ref="M37:N37"/>
    <mergeCell ref="O37:P37"/>
    <mergeCell ref="A28:W28"/>
    <mergeCell ref="A29:C29"/>
    <mergeCell ref="D29:W29"/>
    <mergeCell ref="A30:A32"/>
    <mergeCell ref="B30:H32"/>
    <mergeCell ref="I30:J30"/>
    <mergeCell ref="K30:L30"/>
    <mergeCell ref="M30:N30"/>
    <mergeCell ref="O30:P30"/>
    <mergeCell ref="Q30:Q32"/>
    <mergeCell ref="R30:W32"/>
    <mergeCell ref="I31:J31"/>
    <mergeCell ref="K31:L31"/>
    <mergeCell ref="M31:N31"/>
    <mergeCell ref="O31:P31"/>
    <mergeCell ref="I32:J32"/>
    <mergeCell ref="K32:L32"/>
    <mergeCell ref="M32:N32"/>
    <mergeCell ref="O32:P32"/>
    <mergeCell ref="A23:W23"/>
    <mergeCell ref="A24:C24"/>
    <mergeCell ref="D24:W24"/>
    <mergeCell ref="A25:A27"/>
    <mergeCell ref="B25:H27"/>
    <mergeCell ref="I25:J25"/>
    <mergeCell ref="K25:L25"/>
    <mergeCell ref="M25:N25"/>
    <mergeCell ref="O25:P25"/>
    <mergeCell ref="Q25:Q27"/>
    <mergeCell ref="R25:W27"/>
    <mergeCell ref="I26:J26"/>
    <mergeCell ref="K26:L26"/>
    <mergeCell ref="M26:N26"/>
    <mergeCell ref="O26:P26"/>
    <mergeCell ref="I27:J27"/>
    <mergeCell ref="K27:L27"/>
    <mergeCell ref="M27:N27"/>
    <mergeCell ref="O27:P27"/>
    <mergeCell ref="A18:W18"/>
    <mergeCell ref="A19:C19"/>
    <mergeCell ref="D19:W19"/>
    <mergeCell ref="A20:A22"/>
    <mergeCell ref="B20:H22"/>
    <mergeCell ref="I20:J20"/>
    <mergeCell ref="K20:L20"/>
    <mergeCell ref="M20:N20"/>
    <mergeCell ref="O20:P20"/>
    <mergeCell ref="Q20:Q22"/>
    <mergeCell ref="R20:W22"/>
    <mergeCell ref="I21:J21"/>
    <mergeCell ref="K21:L21"/>
    <mergeCell ref="M21:N21"/>
    <mergeCell ref="O21:P21"/>
    <mergeCell ref="I22:J22"/>
    <mergeCell ref="K22:L22"/>
    <mergeCell ref="M22:N22"/>
    <mergeCell ref="O22:P22"/>
    <mergeCell ref="A13:W13"/>
    <mergeCell ref="A14:C14"/>
    <mergeCell ref="D14:W14"/>
    <mergeCell ref="A15:A17"/>
    <mergeCell ref="B15:H17"/>
    <mergeCell ref="I15:J15"/>
    <mergeCell ref="K15:L15"/>
    <mergeCell ref="M15:N15"/>
    <mergeCell ref="O15:P15"/>
    <mergeCell ref="Q15:Q17"/>
    <mergeCell ref="R15:W17"/>
    <mergeCell ref="I16:J16"/>
    <mergeCell ref="K16:L16"/>
    <mergeCell ref="M16:N16"/>
    <mergeCell ref="O16:P16"/>
    <mergeCell ref="I17:J17"/>
    <mergeCell ref="K17:L17"/>
    <mergeCell ref="M17:N17"/>
    <mergeCell ref="O17:P17"/>
    <mergeCell ref="A8:W8"/>
    <mergeCell ref="A9:C9"/>
    <mergeCell ref="D9:W9"/>
    <mergeCell ref="A10:A12"/>
    <mergeCell ref="B10:H12"/>
    <mergeCell ref="I10:J10"/>
    <mergeCell ref="K10:L10"/>
    <mergeCell ref="M10:N10"/>
    <mergeCell ref="O10:P10"/>
    <mergeCell ref="Q10:Q12"/>
    <mergeCell ref="R10:W12"/>
    <mergeCell ref="I11:J11"/>
    <mergeCell ref="K11:L11"/>
    <mergeCell ref="M11:N11"/>
    <mergeCell ref="O11:P11"/>
    <mergeCell ref="I12:J12"/>
    <mergeCell ref="K12:L12"/>
    <mergeCell ref="M12:N12"/>
    <mergeCell ref="O12:P12"/>
    <mergeCell ref="Y4:AB4"/>
    <mergeCell ref="A5:A7"/>
    <mergeCell ref="B5:H7"/>
    <mergeCell ref="I5:J5"/>
    <mergeCell ref="K5:L5"/>
    <mergeCell ref="M5:N5"/>
    <mergeCell ref="O5:P5"/>
    <mergeCell ref="Q5:Q7"/>
    <mergeCell ref="R5:W7"/>
    <mergeCell ref="I6:J6"/>
    <mergeCell ref="K6:L6"/>
    <mergeCell ref="M6:N6"/>
    <mergeCell ref="O6:P6"/>
    <mergeCell ref="I7:J7"/>
    <mergeCell ref="K7:L7"/>
    <mergeCell ref="M7:N7"/>
    <mergeCell ref="O7:P7"/>
    <mergeCell ref="A1:W1"/>
    <mergeCell ref="A3:A4"/>
    <mergeCell ref="B3:H4"/>
    <mergeCell ref="I3:J3"/>
    <mergeCell ref="K3:L3"/>
    <mergeCell ref="M3:N3"/>
    <mergeCell ref="O3:P3"/>
    <mergeCell ref="Q3:Q4"/>
    <mergeCell ref="R3:W4"/>
    <mergeCell ref="I4:J4"/>
    <mergeCell ref="K4:L4"/>
    <mergeCell ref="M4:N4"/>
    <mergeCell ref="O4:P4"/>
  </mergeCells>
  <pageMargins left="0.7" right="0.7" top="0.75" bottom="0.75" header="0.3" footer="0.3"/>
  <pageSetup paperSize="9" orientation="landscape" horizontalDpi="0" verticalDpi="0"/>
  <rowBreaks count="4" manualBreakCount="4">
    <brk id="14" max="16383" man="1"/>
    <brk id="39" max="16383" man="1"/>
    <brk id="49" max="16383" man="1"/>
    <brk id="66" max="16383"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FB141-824F-BD4B-97E2-7BFF22D79DE5}">
  <sheetPr codeName="Foglio8"/>
  <dimension ref="A1:AH803"/>
  <sheetViews>
    <sheetView zoomScale="110" zoomScaleNormal="110" workbookViewId="0">
      <selection activeCell="G58" sqref="G58"/>
    </sheetView>
  </sheetViews>
  <sheetFormatPr baseColWidth="10" defaultColWidth="10.83203125" defaultRowHeight="14" x14ac:dyDescent="0.2"/>
  <cols>
    <col min="1" max="8" width="4.5" style="1" customWidth="1"/>
    <col min="9" max="16" width="6" style="1" customWidth="1"/>
    <col min="17" max="17" width="9.83203125" style="1" customWidth="1"/>
    <col min="18" max="24" width="4.5" style="1" customWidth="1"/>
    <col min="25" max="28" width="4.5" style="1" hidden="1" customWidth="1"/>
    <col min="29" max="29" width="6.5" style="1" hidden="1" customWidth="1"/>
    <col min="30" max="30" width="4.5" style="1" customWidth="1"/>
    <col min="31" max="31" width="0" style="1" hidden="1" customWidth="1"/>
    <col min="32" max="16384" width="10.83203125" style="1"/>
  </cols>
  <sheetData>
    <row r="1" spans="1:34" ht="20" thickBot="1" x14ac:dyDescent="0.3">
      <c r="A1" s="187" t="s">
        <v>292</v>
      </c>
      <c r="B1" s="188"/>
      <c r="C1" s="188"/>
      <c r="D1" s="188"/>
      <c r="E1" s="188"/>
      <c r="F1" s="188"/>
      <c r="G1" s="188"/>
      <c r="H1" s="188"/>
      <c r="I1" s="188"/>
      <c r="J1" s="188"/>
      <c r="K1" s="188"/>
      <c r="L1" s="188"/>
      <c r="M1" s="188"/>
      <c r="N1" s="188"/>
      <c r="O1" s="188"/>
      <c r="P1" s="188"/>
      <c r="Q1" s="188"/>
      <c r="R1" s="188"/>
      <c r="S1" s="188"/>
      <c r="T1" s="188"/>
      <c r="U1" s="188"/>
      <c r="V1" s="188"/>
      <c r="W1" s="189"/>
    </row>
    <row r="2" spans="1:34" x14ac:dyDescent="0.2">
      <c r="A2" s="2"/>
      <c r="B2" s="2"/>
      <c r="C2" s="2"/>
      <c r="D2" s="2"/>
      <c r="E2" s="2"/>
      <c r="F2" s="2"/>
      <c r="G2" s="2"/>
      <c r="H2" s="2"/>
      <c r="I2" s="2"/>
      <c r="J2" s="2"/>
      <c r="K2" s="2"/>
      <c r="L2" s="2"/>
      <c r="M2" s="2"/>
      <c r="N2" s="2"/>
      <c r="O2" s="2"/>
      <c r="P2" s="2"/>
      <c r="Q2" s="2"/>
      <c r="R2" s="2"/>
      <c r="S2" s="2"/>
      <c r="T2" s="2"/>
      <c r="U2" s="2"/>
      <c r="V2" s="2"/>
      <c r="W2" s="2"/>
    </row>
    <row r="3" spans="1:34" x14ac:dyDescent="0.2">
      <c r="A3" s="2"/>
      <c r="B3" s="2"/>
      <c r="C3" s="2"/>
      <c r="D3" s="2"/>
      <c r="E3" s="2"/>
      <c r="F3" s="2"/>
      <c r="G3" s="2"/>
      <c r="H3" s="2"/>
      <c r="I3" s="2"/>
      <c r="J3" s="2"/>
      <c r="K3" s="2"/>
      <c r="L3" s="2"/>
      <c r="M3" s="2"/>
      <c r="N3" s="2"/>
      <c r="O3" s="2"/>
      <c r="P3" s="2"/>
      <c r="Q3" s="2"/>
      <c r="R3" s="2"/>
      <c r="S3" s="2"/>
      <c r="T3" s="2"/>
      <c r="U3" s="2"/>
      <c r="V3" s="2"/>
      <c r="W3" s="2"/>
    </row>
    <row r="4" spans="1:34" ht="16" x14ac:dyDescent="0.2">
      <c r="A4" s="130" t="s">
        <v>77</v>
      </c>
      <c r="B4" s="130" t="s">
        <v>0</v>
      </c>
      <c r="C4" s="130"/>
      <c r="D4" s="130"/>
      <c r="E4" s="130"/>
      <c r="F4" s="130"/>
      <c r="G4" s="130"/>
      <c r="H4" s="130"/>
      <c r="I4" s="212" t="s">
        <v>2</v>
      </c>
      <c r="J4" s="213"/>
      <c r="K4" s="216" t="s">
        <v>2</v>
      </c>
      <c r="L4" s="217"/>
      <c r="M4" s="225" t="s">
        <v>2</v>
      </c>
      <c r="N4" s="226"/>
      <c r="O4" s="229" t="s">
        <v>2</v>
      </c>
      <c r="P4" s="230"/>
      <c r="Q4" s="143" t="s">
        <v>19</v>
      </c>
      <c r="R4" s="247" t="s">
        <v>3</v>
      </c>
      <c r="S4" s="248"/>
      <c r="T4" s="248"/>
      <c r="U4" s="248"/>
      <c r="V4" s="248"/>
      <c r="W4" s="249"/>
      <c r="AF4" s="13"/>
      <c r="AG4" s="13"/>
      <c r="AH4"/>
    </row>
    <row r="5" spans="1:34" ht="17" thickBot="1" x14ac:dyDescent="0.25">
      <c r="A5" s="143"/>
      <c r="B5" s="143"/>
      <c r="C5" s="143"/>
      <c r="D5" s="143"/>
      <c r="E5" s="143"/>
      <c r="F5" s="143"/>
      <c r="G5" s="143"/>
      <c r="H5" s="143"/>
      <c r="I5" s="214" t="s">
        <v>78</v>
      </c>
      <c r="J5" s="215"/>
      <c r="K5" s="218" t="s">
        <v>79</v>
      </c>
      <c r="L5" s="219"/>
      <c r="M5" s="227" t="s">
        <v>80</v>
      </c>
      <c r="N5" s="228"/>
      <c r="O5" s="231" t="s">
        <v>81</v>
      </c>
      <c r="P5" s="232"/>
      <c r="Q5" s="246"/>
      <c r="R5" s="250"/>
      <c r="S5" s="251"/>
      <c r="T5" s="251"/>
      <c r="U5" s="251"/>
      <c r="V5" s="251"/>
      <c r="W5" s="252"/>
      <c r="Y5" s="152" t="s">
        <v>26</v>
      </c>
      <c r="Z5" s="152"/>
      <c r="AA5" s="152"/>
      <c r="AB5" s="152"/>
      <c r="AF5" s="13"/>
      <c r="AG5" s="13"/>
      <c r="AH5"/>
    </row>
    <row r="6" spans="1:34" ht="68" customHeight="1" x14ac:dyDescent="0.2">
      <c r="A6" s="150">
        <v>36</v>
      </c>
      <c r="B6" s="148" t="s">
        <v>294</v>
      </c>
      <c r="C6" s="148"/>
      <c r="D6" s="148"/>
      <c r="E6" s="148"/>
      <c r="F6" s="148"/>
      <c r="G6" s="148"/>
      <c r="H6" s="148"/>
      <c r="I6" s="211" t="s">
        <v>295</v>
      </c>
      <c r="J6" s="211"/>
      <c r="K6" s="222" t="s">
        <v>296</v>
      </c>
      <c r="L6" s="222"/>
      <c r="M6" s="223" t="s">
        <v>297</v>
      </c>
      <c r="N6" s="223"/>
      <c r="O6" s="224" t="s">
        <v>298</v>
      </c>
      <c r="P6" s="224"/>
      <c r="Q6" s="241">
        <f>AC8</f>
        <v>0</v>
      </c>
      <c r="R6" s="242"/>
      <c r="S6" s="242"/>
      <c r="T6" s="242"/>
      <c r="U6" s="242"/>
      <c r="V6" s="242"/>
      <c r="W6" s="243"/>
      <c r="AE6" s="1">
        <f>Q6</f>
        <v>0</v>
      </c>
      <c r="AF6" s="13"/>
      <c r="AG6" s="13"/>
      <c r="AH6"/>
    </row>
    <row r="7" spans="1:34" ht="16" x14ac:dyDescent="0.2">
      <c r="A7" s="151"/>
      <c r="B7" s="149"/>
      <c r="C7" s="149"/>
      <c r="D7" s="149"/>
      <c r="E7" s="149"/>
      <c r="F7" s="149"/>
      <c r="G7" s="149"/>
      <c r="H7" s="149"/>
      <c r="I7" s="253" t="s">
        <v>23</v>
      </c>
      <c r="J7" s="253"/>
      <c r="K7" s="254" t="s">
        <v>27</v>
      </c>
      <c r="L7" s="254"/>
      <c r="M7" s="220" t="s">
        <v>28</v>
      </c>
      <c r="N7" s="220"/>
      <c r="O7" s="221" t="s">
        <v>25</v>
      </c>
      <c r="P7" s="221"/>
      <c r="Q7" s="180"/>
      <c r="R7" s="244"/>
      <c r="S7" s="244"/>
      <c r="T7" s="244"/>
      <c r="U7" s="244"/>
      <c r="V7" s="244"/>
      <c r="W7" s="245"/>
      <c r="AC7" s="9" t="s">
        <v>85</v>
      </c>
      <c r="AF7" s="13"/>
      <c r="AG7" s="13"/>
      <c r="AH7"/>
    </row>
    <row r="8" spans="1:34" ht="25" customHeight="1" x14ac:dyDescent="0.2">
      <c r="A8" s="151"/>
      <c r="B8" s="149"/>
      <c r="C8" s="149"/>
      <c r="D8" s="149"/>
      <c r="E8" s="149"/>
      <c r="F8" s="149"/>
      <c r="G8" s="149"/>
      <c r="H8" s="149"/>
      <c r="I8" s="240"/>
      <c r="J8" s="240"/>
      <c r="K8" s="240"/>
      <c r="L8" s="240"/>
      <c r="M8" s="240"/>
      <c r="N8" s="240"/>
      <c r="O8" s="240"/>
      <c r="P8" s="240"/>
      <c r="Q8" s="180"/>
      <c r="R8" s="244"/>
      <c r="S8" s="244"/>
      <c r="T8" s="244"/>
      <c r="U8" s="244"/>
      <c r="V8" s="244"/>
      <c r="W8" s="245"/>
      <c r="Y8" s="6">
        <f>IF(I8="X", 0, 0)</f>
        <v>0</v>
      </c>
      <c r="Z8" s="6">
        <f>IF(K8="X", 2, 0)</f>
        <v>0</v>
      </c>
      <c r="AA8" s="6">
        <f>IF(M8="X", 4, 0)</f>
        <v>0</v>
      </c>
      <c r="AB8" s="6">
        <f>IF(O8="X", 6, 0)</f>
        <v>0</v>
      </c>
      <c r="AC8" s="5">
        <f>SUM(Y8:AB8)</f>
        <v>0</v>
      </c>
      <c r="AF8" s="13"/>
      <c r="AG8" s="13"/>
      <c r="AH8"/>
    </row>
    <row r="9" spans="1:34" ht="25" customHeight="1" x14ac:dyDescent="0.2">
      <c r="A9" s="265" t="s">
        <v>605</v>
      </c>
      <c r="B9" s="266"/>
      <c r="C9" s="266"/>
      <c r="D9" s="266"/>
      <c r="E9" s="266"/>
      <c r="F9" s="266"/>
      <c r="G9" s="266"/>
      <c r="H9" s="266"/>
      <c r="I9" s="266"/>
      <c r="J9" s="266"/>
      <c r="K9" s="266"/>
      <c r="L9" s="266"/>
      <c r="M9" s="266"/>
      <c r="N9" s="266"/>
      <c r="O9" s="266"/>
      <c r="P9" s="266"/>
      <c r="Q9" s="266"/>
      <c r="R9" s="266"/>
      <c r="S9" s="266"/>
      <c r="T9" s="266"/>
      <c r="U9" s="266"/>
      <c r="V9" s="266"/>
      <c r="W9" s="267"/>
      <c r="AF9" s="13"/>
      <c r="AG9" s="13"/>
      <c r="AH9"/>
    </row>
    <row r="10" spans="1:34" ht="26" customHeight="1" thickBot="1" x14ac:dyDescent="0.25">
      <c r="A10" s="268" t="s">
        <v>83</v>
      </c>
      <c r="B10" s="269"/>
      <c r="C10" s="269"/>
      <c r="D10" s="270" t="s">
        <v>606</v>
      </c>
      <c r="E10" s="270"/>
      <c r="F10" s="270"/>
      <c r="G10" s="270"/>
      <c r="H10" s="270"/>
      <c r="I10" s="270"/>
      <c r="J10" s="270"/>
      <c r="K10" s="270"/>
      <c r="L10" s="270"/>
      <c r="M10" s="270"/>
      <c r="N10" s="270"/>
      <c r="O10" s="270"/>
      <c r="P10" s="270"/>
      <c r="Q10" s="270"/>
      <c r="R10" s="270"/>
      <c r="S10" s="270"/>
      <c r="T10" s="270"/>
      <c r="U10" s="270"/>
      <c r="V10" s="270"/>
      <c r="W10" s="271"/>
      <c r="AF10" s="13"/>
      <c r="AG10" s="13"/>
      <c r="AH10"/>
    </row>
    <row r="11" spans="1:34" ht="67" customHeight="1" x14ac:dyDescent="0.2">
      <c r="A11" s="150">
        <v>37</v>
      </c>
      <c r="B11" s="148" t="s">
        <v>518</v>
      </c>
      <c r="C11" s="148"/>
      <c r="D11" s="148"/>
      <c r="E11" s="148"/>
      <c r="F11" s="148"/>
      <c r="G11" s="148"/>
      <c r="H11" s="148"/>
      <c r="I11" s="211" t="s">
        <v>299</v>
      </c>
      <c r="J11" s="211"/>
      <c r="K11" s="222" t="s">
        <v>300</v>
      </c>
      <c r="L11" s="222"/>
      <c r="M11" s="223" t="s">
        <v>315</v>
      </c>
      <c r="N11" s="223"/>
      <c r="O11" s="224" t="s">
        <v>145</v>
      </c>
      <c r="P11" s="224"/>
      <c r="Q11" s="241">
        <f>AC13</f>
        <v>0</v>
      </c>
      <c r="R11" s="242"/>
      <c r="S11" s="242"/>
      <c r="T11" s="242"/>
      <c r="U11" s="242"/>
      <c r="V11" s="242"/>
      <c r="W11" s="243"/>
      <c r="AE11" s="1">
        <f>Q11</f>
        <v>0</v>
      </c>
      <c r="AF11" s="13"/>
      <c r="AG11" s="13"/>
      <c r="AH11"/>
    </row>
    <row r="12" spans="1:34" ht="16" x14ac:dyDescent="0.2">
      <c r="A12" s="151"/>
      <c r="B12" s="149"/>
      <c r="C12" s="149"/>
      <c r="D12" s="149"/>
      <c r="E12" s="149"/>
      <c r="F12" s="149"/>
      <c r="G12" s="149"/>
      <c r="H12" s="149"/>
      <c r="I12" s="253" t="s">
        <v>23</v>
      </c>
      <c r="J12" s="253"/>
      <c r="K12" s="254" t="s">
        <v>27</v>
      </c>
      <c r="L12" s="254"/>
      <c r="M12" s="220" t="s">
        <v>28</v>
      </c>
      <c r="N12" s="220"/>
      <c r="O12" s="221" t="s">
        <v>25</v>
      </c>
      <c r="P12" s="221"/>
      <c r="Q12" s="180"/>
      <c r="R12" s="244"/>
      <c r="S12" s="244"/>
      <c r="T12" s="244"/>
      <c r="U12" s="244"/>
      <c r="V12" s="244"/>
      <c r="W12" s="245"/>
      <c r="AC12" s="9" t="s">
        <v>85</v>
      </c>
      <c r="AF12" s="13"/>
      <c r="AG12" s="13"/>
      <c r="AH12"/>
    </row>
    <row r="13" spans="1:34" ht="24" customHeight="1" x14ac:dyDescent="0.2">
      <c r="A13" s="151"/>
      <c r="B13" s="149"/>
      <c r="C13" s="149"/>
      <c r="D13" s="149"/>
      <c r="E13" s="149"/>
      <c r="F13" s="149"/>
      <c r="G13" s="149"/>
      <c r="H13" s="149"/>
      <c r="I13" s="240"/>
      <c r="J13" s="240"/>
      <c r="K13" s="240"/>
      <c r="L13" s="240"/>
      <c r="M13" s="240"/>
      <c r="N13" s="240"/>
      <c r="O13" s="240"/>
      <c r="P13" s="240"/>
      <c r="Q13" s="180"/>
      <c r="R13" s="244"/>
      <c r="S13" s="244"/>
      <c r="T13" s="244"/>
      <c r="U13" s="244"/>
      <c r="V13" s="244"/>
      <c r="W13" s="245"/>
      <c r="Y13" s="6">
        <f>IF(I13="X", 0, 0)</f>
        <v>0</v>
      </c>
      <c r="Z13" s="6">
        <f>IF(K13="X", 2, 0)</f>
        <v>0</v>
      </c>
      <c r="AA13" s="6">
        <f>IF(M13="X", 4, 0)</f>
        <v>0</v>
      </c>
      <c r="AB13" s="6">
        <f>IF(O13="X", 6, 0)</f>
        <v>0</v>
      </c>
      <c r="AC13" s="5">
        <f>SUM(Y13:AB13)</f>
        <v>0</v>
      </c>
      <c r="AF13" s="13"/>
      <c r="AG13" s="13"/>
      <c r="AH13"/>
    </row>
    <row r="14" spans="1:34" ht="30" customHeight="1" x14ac:dyDescent="0.2">
      <c r="A14" s="265" t="s">
        <v>519</v>
      </c>
      <c r="B14" s="266"/>
      <c r="C14" s="266"/>
      <c r="D14" s="266"/>
      <c r="E14" s="266"/>
      <c r="F14" s="266"/>
      <c r="G14" s="266"/>
      <c r="H14" s="266"/>
      <c r="I14" s="266"/>
      <c r="J14" s="266"/>
      <c r="K14" s="266"/>
      <c r="L14" s="266"/>
      <c r="M14" s="266"/>
      <c r="N14" s="266"/>
      <c r="O14" s="266"/>
      <c r="P14" s="266"/>
      <c r="Q14" s="266"/>
      <c r="R14" s="266"/>
      <c r="S14" s="266"/>
      <c r="T14" s="266"/>
      <c r="U14" s="266"/>
      <c r="V14" s="266"/>
      <c r="W14" s="267"/>
      <c r="AF14" s="13"/>
      <c r="AG14" s="13"/>
      <c r="AH14"/>
    </row>
    <row r="15" spans="1:34" ht="28" customHeight="1" thickBot="1" x14ac:dyDescent="0.25">
      <c r="A15" s="268" t="s">
        <v>83</v>
      </c>
      <c r="B15" s="269"/>
      <c r="C15" s="269"/>
      <c r="D15" s="270" t="s">
        <v>607</v>
      </c>
      <c r="E15" s="270"/>
      <c r="F15" s="270"/>
      <c r="G15" s="270"/>
      <c r="H15" s="270"/>
      <c r="I15" s="270"/>
      <c r="J15" s="270"/>
      <c r="K15" s="270"/>
      <c r="L15" s="270"/>
      <c r="M15" s="270"/>
      <c r="N15" s="270"/>
      <c r="O15" s="270"/>
      <c r="P15" s="270"/>
      <c r="Q15" s="270"/>
      <c r="R15" s="270"/>
      <c r="S15" s="270"/>
      <c r="T15" s="270"/>
      <c r="U15" s="270"/>
      <c r="V15" s="270"/>
      <c r="W15" s="271"/>
      <c r="AF15" s="13"/>
      <c r="AG15" s="13"/>
      <c r="AH15"/>
    </row>
    <row r="16" spans="1:34" ht="82" customHeight="1" x14ac:dyDescent="0.2">
      <c r="A16" s="150">
        <v>38</v>
      </c>
      <c r="B16" s="148" t="s">
        <v>608</v>
      </c>
      <c r="C16" s="148"/>
      <c r="D16" s="148"/>
      <c r="E16" s="148"/>
      <c r="F16" s="148"/>
      <c r="G16" s="148"/>
      <c r="H16" s="148"/>
      <c r="I16" s="211" t="s">
        <v>299</v>
      </c>
      <c r="J16" s="211"/>
      <c r="K16" s="222" t="s">
        <v>147</v>
      </c>
      <c r="L16" s="222"/>
      <c r="M16" s="223" t="s">
        <v>148</v>
      </c>
      <c r="N16" s="223"/>
      <c r="O16" s="224" t="s">
        <v>145</v>
      </c>
      <c r="P16" s="224"/>
      <c r="Q16" s="241">
        <f>AC18</f>
        <v>0</v>
      </c>
      <c r="R16" s="242"/>
      <c r="S16" s="242"/>
      <c r="T16" s="242"/>
      <c r="U16" s="242"/>
      <c r="V16" s="242"/>
      <c r="W16" s="243"/>
      <c r="AE16" s="1">
        <f>Q16</f>
        <v>0</v>
      </c>
      <c r="AF16" s="13"/>
      <c r="AG16" s="13"/>
      <c r="AH16"/>
    </row>
    <row r="17" spans="1:34" ht="14" customHeight="1" x14ac:dyDescent="0.2">
      <c r="A17" s="151"/>
      <c r="B17" s="149"/>
      <c r="C17" s="149"/>
      <c r="D17" s="149"/>
      <c r="E17" s="149"/>
      <c r="F17" s="149"/>
      <c r="G17" s="149"/>
      <c r="H17" s="149"/>
      <c r="I17" s="253" t="s">
        <v>23</v>
      </c>
      <c r="J17" s="253"/>
      <c r="K17" s="254" t="s">
        <v>82</v>
      </c>
      <c r="L17" s="254"/>
      <c r="M17" s="220" t="s">
        <v>27</v>
      </c>
      <c r="N17" s="220"/>
      <c r="O17" s="221" t="s">
        <v>24</v>
      </c>
      <c r="P17" s="221"/>
      <c r="Q17" s="180"/>
      <c r="R17" s="244"/>
      <c r="S17" s="244"/>
      <c r="T17" s="244"/>
      <c r="U17" s="244"/>
      <c r="V17" s="244"/>
      <c r="W17" s="245"/>
      <c r="AC17" s="9" t="s">
        <v>85</v>
      </c>
      <c r="AF17" s="13"/>
      <c r="AG17" s="13"/>
      <c r="AH17"/>
    </row>
    <row r="18" spans="1:34" ht="21" x14ac:dyDescent="0.2">
      <c r="A18" s="151"/>
      <c r="B18" s="149"/>
      <c r="C18" s="149"/>
      <c r="D18" s="149"/>
      <c r="E18" s="149"/>
      <c r="F18" s="149"/>
      <c r="G18" s="149"/>
      <c r="H18" s="149"/>
      <c r="I18" s="240"/>
      <c r="J18" s="240"/>
      <c r="K18" s="240"/>
      <c r="L18" s="240"/>
      <c r="M18" s="240"/>
      <c r="N18" s="240"/>
      <c r="O18" s="240"/>
      <c r="P18" s="240"/>
      <c r="Q18" s="180"/>
      <c r="R18" s="244"/>
      <c r="S18" s="244"/>
      <c r="T18" s="244"/>
      <c r="U18" s="244"/>
      <c r="V18" s="244"/>
      <c r="W18" s="245"/>
      <c r="Y18" s="6">
        <f>IF(I18="X", 0, 0)</f>
        <v>0</v>
      </c>
      <c r="Z18" s="6">
        <f>IF(K18="X", 1, 0)</f>
        <v>0</v>
      </c>
      <c r="AA18" s="6">
        <f>IF(M18="X", 2, 0)</f>
        <v>0</v>
      </c>
      <c r="AB18" s="6">
        <f>IF(O18="X", 3, 0)</f>
        <v>0</v>
      </c>
      <c r="AC18" s="5">
        <f>SUM(Y18:AB18)</f>
        <v>0</v>
      </c>
      <c r="AF18" s="13"/>
      <c r="AG18" s="13"/>
      <c r="AH18"/>
    </row>
    <row r="19" spans="1:34" ht="23" customHeight="1" x14ac:dyDescent="0.2">
      <c r="A19" s="265" t="s">
        <v>520</v>
      </c>
      <c r="B19" s="266"/>
      <c r="C19" s="266"/>
      <c r="D19" s="266"/>
      <c r="E19" s="266"/>
      <c r="F19" s="266"/>
      <c r="G19" s="266"/>
      <c r="H19" s="266"/>
      <c r="I19" s="266"/>
      <c r="J19" s="266"/>
      <c r="K19" s="266"/>
      <c r="L19" s="266"/>
      <c r="M19" s="266"/>
      <c r="N19" s="266"/>
      <c r="O19" s="266"/>
      <c r="P19" s="266"/>
      <c r="Q19" s="266"/>
      <c r="R19" s="266"/>
      <c r="S19" s="266"/>
      <c r="T19" s="266"/>
      <c r="U19" s="266"/>
      <c r="V19" s="266"/>
      <c r="W19" s="267"/>
      <c r="AF19" s="13"/>
      <c r="AG19" s="13"/>
      <c r="AH19"/>
    </row>
    <row r="20" spans="1:34" ht="17" customHeight="1" thickBot="1" x14ac:dyDescent="0.25">
      <c r="A20" s="268" t="s">
        <v>83</v>
      </c>
      <c r="B20" s="269"/>
      <c r="C20" s="269"/>
      <c r="D20" s="270" t="s">
        <v>502</v>
      </c>
      <c r="E20" s="270"/>
      <c r="F20" s="270"/>
      <c r="G20" s="270"/>
      <c r="H20" s="270"/>
      <c r="I20" s="270"/>
      <c r="J20" s="270"/>
      <c r="K20" s="270"/>
      <c r="L20" s="270"/>
      <c r="M20" s="270"/>
      <c r="N20" s="270"/>
      <c r="O20" s="270"/>
      <c r="P20" s="270"/>
      <c r="Q20" s="270"/>
      <c r="R20" s="270"/>
      <c r="S20" s="270"/>
      <c r="T20" s="270"/>
      <c r="U20" s="270"/>
      <c r="V20" s="270"/>
      <c r="W20" s="271"/>
      <c r="AF20" s="13"/>
      <c r="AG20" s="13"/>
      <c r="AH20"/>
    </row>
    <row r="21" spans="1:34" ht="57" customHeight="1" x14ac:dyDescent="0.2">
      <c r="A21" s="150">
        <v>39</v>
      </c>
      <c r="B21" s="148" t="s">
        <v>301</v>
      </c>
      <c r="C21" s="148"/>
      <c r="D21" s="148"/>
      <c r="E21" s="148"/>
      <c r="F21" s="148"/>
      <c r="G21" s="148"/>
      <c r="H21" s="148"/>
      <c r="I21" s="211" t="s">
        <v>295</v>
      </c>
      <c r="J21" s="211"/>
      <c r="K21" s="222" t="s">
        <v>302</v>
      </c>
      <c r="L21" s="222"/>
      <c r="M21" s="223" t="s">
        <v>297</v>
      </c>
      <c r="N21" s="223"/>
      <c r="O21" s="224" t="s">
        <v>303</v>
      </c>
      <c r="P21" s="224"/>
      <c r="Q21" s="241">
        <f>AC23</f>
        <v>0</v>
      </c>
      <c r="R21" s="242"/>
      <c r="S21" s="242"/>
      <c r="T21" s="242"/>
      <c r="U21" s="242"/>
      <c r="V21" s="242"/>
      <c r="W21" s="243"/>
      <c r="AE21" s="1">
        <f>Q21</f>
        <v>0</v>
      </c>
      <c r="AF21" s="13"/>
      <c r="AG21" s="13"/>
      <c r="AH21"/>
    </row>
    <row r="22" spans="1:34" ht="16" x14ac:dyDescent="0.2">
      <c r="A22" s="151"/>
      <c r="B22" s="149"/>
      <c r="C22" s="149"/>
      <c r="D22" s="149"/>
      <c r="E22" s="149"/>
      <c r="F22" s="149"/>
      <c r="G22" s="149"/>
      <c r="H22" s="149"/>
      <c r="I22" s="253" t="s">
        <v>23</v>
      </c>
      <c r="J22" s="253"/>
      <c r="K22" s="254" t="s">
        <v>27</v>
      </c>
      <c r="L22" s="254"/>
      <c r="M22" s="220" t="s">
        <v>28</v>
      </c>
      <c r="N22" s="220"/>
      <c r="O22" s="221" t="s">
        <v>25</v>
      </c>
      <c r="P22" s="221"/>
      <c r="Q22" s="180"/>
      <c r="R22" s="244"/>
      <c r="S22" s="244"/>
      <c r="T22" s="244"/>
      <c r="U22" s="244"/>
      <c r="V22" s="244"/>
      <c r="W22" s="245"/>
      <c r="AC22" s="9" t="s">
        <v>85</v>
      </c>
      <c r="AF22" s="13"/>
      <c r="AG22" s="13"/>
      <c r="AH22"/>
    </row>
    <row r="23" spans="1:34" ht="21" x14ac:dyDescent="0.2">
      <c r="A23" s="151"/>
      <c r="B23" s="149"/>
      <c r="C23" s="149"/>
      <c r="D23" s="149"/>
      <c r="E23" s="149"/>
      <c r="F23" s="149"/>
      <c r="G23" s="149"/>
      <c r="H23" s="149"/>
      <c r="I23" s="240"/>
      <c r="J23" s="240"/>
      <c r="K23" s="240"/>
      <c r="L23" s="240"/>
      <c r="M23" s="240"/>
      <c r="N23" s="240"/>
      <c r="O23" s="240"/>
      <c r="P23" s="240"/>
      <c r="Q23" s="180"/>
      <c r="R23" s="244"/>
      <c r="S23" s="244"/>
      <c r="T23" s="244"/>
      <c r="U23" s="244"/>
      <c r="V23" s="244"/>
      <c r="W23" s="245"/>
      <c r="Y23" s="6">
        <f>IF(I23="X", 0, 0)</f>
        <v>0</v>
      </c>
      <c r="Z23" s="6">
        <f>IF(K23="X", 2, 0)</f>
        <v>0</v>
      </c>
      <c r="AA23" s="6">
        <f>IF(M23="X", 4, 0)</f>
        <v>0</v>
      </c>
      <c r="AB23" s="6">
        <f>IF(O23="X", 6, 0)</f>
        <v>0</v>
      </c>
      <c r="AC23" s="5">
        <f>SUM(Y23:AB23)</f>
        <v>0</v>
      </c>
      <c r="AF23" s="13"/>
      <c r="AG23" s="13"/>
      <c r="AH23"/>
    </row>
    <row r="24" spans="1:34" ht="42" customHeight="1" x14ac:dyDescent="0.2">
      <c r="A24" s="265" t="s">
        <v>609</v>
      </c>
      <c r="B24" s="266"/>
      <c r="C24" s="266"/>
      <c r="D24" s="266"/>
      <c r="E24" s="266"/>
      <c r="F24" s="266"/>
      <c r="G24" s="266"/>
      <c r="H24" s="266"/>
      <c r="I24" s="266"/>
      <c r="J24" s="266"/>
      <c r="K24" s="266"/>
      <c r="L24" s="266"/>
      <c r="M24" s="266"/>
      <c r="N24" s="266"/>
      <c r="O24" s="266"/>
      <c r="P24" s="266"/>
      <c r="Q24" s="266"/>
      <c r="R24" s="266"/>
      <c r="S24" s="266"/>
      <c r="T24" s="266"/>
      <c r="U24" s="266"/>
      <c r="V24" s="266"/>
      <c r="W24" s="267"/>
      <c r="AF24" s="13"/>
      <c r="AG24" s="13"/>
      <c r="AH24"/>
    </row>
    <row r="25" spans="1:34" ht="31" customHeight="1" thickBot="1" x14ac:dyDescent="0.25">
      <c r="A25" s="268" t="s">
        <v>83</v>
      </c>
      <c r="B25" s="269"/>
      <c r="C25" s="269"/>
      <c r="D25" s="270" t="s">
        <v>503</v>
      </c>
      <c r="E25" s="270"/>
      <c r="F25" s="270"/>
      <c r="G25" s="270"/>
      <c r="H25" s="270"/>
      <c r="I25" s="270"/>
      <c r="J25" s="270"/>
      <c r="K25" s="270"/>
      <c r="L25" s="270"/>
      <c r="M25" s="270"/>
      <c r="N25" s="270"/>
      <c r="O25" s="270"/>
      <c r="P25" s="270"/>
      <c r="Q25" s="270"/>
      <c r="R25" s="270"/>
      <c r="S25" s="270"/>
      <c r="T25" s="270"/>
      <c r="U25" s="270"/>
      <c r="V25" s="270"/>
      <c r="W25" s="271"/>
      <c r="AF25" s="13"/>
      <c r="AG25" s="13"/>
      <c r="AH25"/>
    </row>
    <row r="26" spans="1:34" ht="59" customHeight="1" x14ac:dyDescent="0.2">
      <c r="A26" s="150">
        <v>40</v>
      </c>
      <c r="B26" s="148" t="s">
        <v>304</v>
      </c>
      <c r="C26" s="148"/>
      <c r="D26" s="148"/>
      <c r="E26" s="148"/>
      <c r="F26" s="148"/>
      <c r="G26" s="148"/>
      <c r="H26" s="148"/>
      <c r="I26" s="211" t="s">
        <v>305</v>
      </c>
      <c r="J26" s="211"/>
      <c r="K26" s="222" t="s">
        <v>306</v>
      </c>
      <c r="L26" s="222"/>
      <c r="M26" s="223" t="s">
        <v>148</v>
      </c>
      <c r="N26" s="223"/>
      <c r="O26" s="224" t="s">
        <v>303</v>
      </c>
      <c r="P26" s="224"/>
      <c r="Q26" s="241">
        <f>AC28</f>
        <v>0</v>
      </c>
      <c r="R26" s="242"/>
      <c r="S26" s="242"/>
      <c r="T26" s="242"/>
      <c r="U26" s="242"/>
      <c r="V26" s="242"/>
      <c r="W26" s="243"/>
      <c r="AE26" s="1">
        <f>Q26</f>
        <v>0</v>
      </c>
      <c r="AF26" s="13"/>
      <c r="AG26" s="13"/>
      <c r="AH26"/>
    </row>
    <row r="27" spans="1:34" x14ac:dyDescent="0.2">
      <c r="A27" s="151"/>
      <c r="B27" s="149"/>
      <c r="C27" s="149"/>
      <c r="D27" s="149"/>
      <c r="E27" s="149"/>
      <c r="F27" s="149"/>
      <c r="G27" s="149"/>
      <c r="H27" s="149"/>
      <c r="I27" s="253" t="s">
        <v>23</v>
      </c>
      <c r="J27" s="253"/>
      <c r="K27" s="254" t="s">
        <v>27</v>
      </c>
      <c r="L27" s="254"/>
      <c r="M27" s="220" t="s">
        <v>28</v>
      </c>
      <c r="N27" s="220"/>
      <c r="O27" s="221" t="s">
        <v>25</v>
      </c>
      <c r="P27" s="221"/>
      <c r="Q27" s="180"/>
      <c r="R27" s="244"/>
      <c r="S27" s="244"/>
      <c r="T27" s="244"/>
      <c r="U27" s="244"/>
      <c r="V27" s="244"/>
      <c r="W27" s="245"/>
      <c r="AC27" s="9" t="s">
        <v>85</v>
      </c>
    </row>
    <row r="28" spans="1:34" ht="21" x14ac:dyDescent="0.2">
      <c r="A28" s="151"/>
      <c r="B28" s="149"/>
      <c r="C28" s="149"/>
      <c r="D28" s="149"/>
      <c r="E28" s="149"/>
      <c r="F28" s="149"/>
      <c r="G28" s="149"/>
      <c r="H28" s="149"/>
      <c r="I28" s="240"/>
      <c r="J28" s="240"/>
      <c r="K28" s="240"/>
      <c r="L28" s="240"/>
      <c r="M28" s="240"/>
      <c r="N28" s="240"/>
      <c r="O28" s="240"/>
      <c r="P28" s="240"/>
      <c r="Q28" s="180"/>
      <c r="R28" s="244"/>
      <c r="S28" s="244"/>
      <c r="T28" s="244"/>
      <c r="U28" s="244"/>
      <c r="V28" s="244"/>
      <c r="W28" s="245"/>
      <c r="Y28" s="6">
        <f>IF(I28="X", 0, 0)</f>
        <v>0</v>
      </c>
      <c r="Z28" s="6">
        <f>IF(K28="X", 2, 0)</f>
        <v>0</v>
      </c>
      <c r="AA28" s="6">
        <f>IF(M28="X", 4, 0)</f>
        <v>0</v>
      </c>
      <c r="AB28" s="6">
        <f>IF(O28="X", 6, 0)</f>
        <v>0</v>
      </c>
      <c r="AC28" s="5">
        <f>SUM(Y28:AB28)</f>
        <v>0</v>
      </c>
    </row>
    <row r="29" spans="1:34" ht="29" customHeight="1" x14ac:dyDescent="0.2">
      <c r="A29" s="265" t="s">
        <v>504</v>
      </c>
      <c r="B29" s="266"/>
      <c r="C29" s="266"/>
      <c r="D29" s="266"/>
      <c r="E29" s="266"/>
      <c r="F29" s="266"/>
      <c r="G29" s="266"/>
      <c r="H29" s="266"/>
      <c r="I29" s="266"/>
      <c r="J29" s="266"/>
      <c r="K29" s="266"/>
      <c r="L29" s="266"/>
      <c r="M29" s="266"/>
      <c r="N29" s="266"/>
      <c r="O29" s="266"/>
      <c r="P29" s="266"/>
      <c r="Q29" s="266"/>
      <c r="R29" s="266"/>
      <c r="S29" s="266"/>
      <c r="T29" s="266"/>
      <c r="U29" s="266"/>
      <c r="V29" s="266"/>
      <c r="W29" s="267"/>
    </row>
    <row r="30" spans="1:34" ht="34" customHeight="1" thickBot="1" x14ac:dyDescent="0.25">
      <c r="A30" s="268" t="s">
        <v>83</v>
      </c>
      <c r="B30" s="269"/>
      <c r="C30" s="269"/>
      <c r="D30" s="270" t="s">
        <v>505</v>
      </c>
      <c r="E30" s="270"/>
      <c r="F30" s="270"/>
      <c r="G30" s="270"/>
      <c r="H30" s="270"/>
      <c r="I30" s="270"/>
      <c r="J30" s="270"/>
      <c r="K30" s="270"/>
      <c r="L30" s="270"/>
      <c r="M30" s="270"/>
      <c r="N30" s="270"/>
      <c r="O30" s="270"/>
      <c r="P30" s="270"/>
      <c r="Q30" s="270"/>
      <c r="R30" s="270"/>
      <c r="S30" s="270"/>
      <c r="T30" s="270"/>
      <c r="U30" s="270"/>
      <c r="V30" s="270"/>
      <c r="W30" s="271"/>
    </row>
    <row r="31" spans="1:34" ht="61" customHeight="1" x14ac:dyDescent="0.2">
      <c r="A31" s="150">
        <v>41</v>
      </c>
      <c r="B31" s="148" t="s">
        <v>307</v>
      </c>
      <c r="C31" s="148"/>
      <c r="D31" s="148"/>
      <c r="E31" s="148"/>
      <c r="F31" s="148"/>
      <c r="G31" s="148"/>
      <c r="H31" s="148"/>
      <c r="I31" s="211" t="s">
        <v>299</v>
      </c>
      <c r="J31" s="211"/>
      <c r="K31" s="222" t="s">
        <v>106</v>
      </c>
      <c r="L31" s="222"/>
      <c r="M31" s="223" t="s">
        <v>308</v>
      </c>
      <c r="N31" s="223"/>
      <c r="O31" s="224" t="s">
        <v>309</v>
      </c>
      <c r="P31" s="224"/>
      <c r="Q31" s="241">
        <f>AC33</f>
        <v>0</v>
      </c>
      <c r="R31" s="242"/>
      <c r="S31" s="242"/>
      <c r="T31" s="242"/>
      <c r="U31" s="242"/>
      <c r="V31" s="242"/>
      <c r="W31" s="243"/>
      <c r="AE31" s="1">
        <f>Q31</f>
        <v>0</v>
      </c>
    </row>
    <row r="32" spans="1:34" x14ac:dyDescent="0.2">
      <c r="A32" s="151"/>
      <c r="B32" s="149"/>
      <c r="C32" s="149"/>
      <c r="D32" s="149"/>
      <c r="E32" s="149"/>
      <c r="F32" s="149"/>
      <c r="G32" s="149"/>
      <c r="H32" s="149"/>
      <c r="I32" s="253" t="s">
        <v>23</v>
      </c>
      <c r="J32" s="253"/>
      <c r="K32" s="254" t="s">
        <v>82</v>
      </c>
      <c r="L32" s="254"/>
      <c r="M32" s="220" t="s">
        <v>27</v>
      </c>
      <c r="N32" s="220"/>
      <c r="O32" s="221" t="s">
        <v>24</v>
      </c>
      <c r="P32" s="221"/>
      <c r="Q32" s="180"/>
      <c r="R32" s="244"/>
      <c r="S32" s="244"/>
      <c r="T32" s="244"/>
      <c r="U32" s="244"/>
      <c r="V32" s="244"/>
      <c r="W32" s="245"/>
      <c r="AC32" s="9" t="s">
        <v>85</v>
      </c>
    </row>
    <row r="33" spans="1:31" ht="21" x14ac:dyDescent="0.2">
      <c r="A33" s="151"/>
      <c r="B33" s="149"/>
      <c r="C33" s="149"/>
      <c r="D33" s="149"/>
      <c r="E33" s="149"/>
      <c r="F33" s="149"/>
      <c r="G33" s="149"/>
      <c r="H33" s="149"/>
      <c r="I33" s="240"/>
      <c r="J33" s="240"/>
      <c r="K33" s="240"/>
      <c r="L33" s="240"/>
      <c r="M33" s="240"/>
      <c r="N33" s="240"/>
      <c r="O33" s="240"/>
      <c r="P33" s="240"/>
      <c r="Q33" s="180"/>
      <c r="R33" s="244"/>
      <c r="S33" s="244"/>
      <c r="T33" s="244"/>
      <c r="U33" s="244"/>
      <c r="V33" s="244"/>
      <c r="W33" s="245"/>
      <c r="Y33" s="6">
        <f>IF(I33="X", 0, 0)</f>
        <v>0</v>
      </c>
      <c r="Z33" s="6">
        <f>IF(K33="X", 1, 0)</f>
        <v>0</v>
      </c>
      <c r="AA33" s="6">
        <f>IF(M33="X", 2, 0)</f>
        <v>0</v>
      </c>
      <c r="AB33" s="6">
        <f>IF(O33="X", 3, 0)</f>
        <v>0</v>
      </c>
      <c r="AC33" s="5">
        <f>SUM(Y33:AB33)</f>
        <v>0</v>
      </c>
    </row>
    <row r="34" spans="1:31" ht="24" customHeight="1" x14ac:dyDescent="0.2">
      <c r="A34" s="265" t="s">
        <v>506</v>
      </c>
      <c r="B34" s="266"/>
      <c r="C34" s="266"/>
      <c r="D34" s="266"/>
      <c r="E34" s="266"/>
      <c r="F34" s="266"/>
      <c r="G34" s="266"/>
      <c r="H34" s="266"/>
      <c r="I34" s="266"/>
      <c r="J34" s="266"/>
      <c r="K34" s="266"/>
      <c r="L34" s="266"/>
      <c r="M34" s="266"/>
      <c r="N34" s="266"/>
      <c r="O34" s="266"/>
      <c r="P34" s="266"/>
      <c r="Q34" s="266"/>
      <c r="R34" s="266"/>
      <c r="S34" s="266"/>
      <c r="T34" s="266"/>
      <c r="U34" s="266"/>
      <c r="V34" s="266"/>
      <c r="W34" s="267"/>
    </row>
    <row r="35" spans="1:31" ht="30" customHeight="1" thickBot="1" x14ac:dyDescent="0.25">
      <c r="A35" s="268" t="s">
        <v>83</v>
      </c>
      <c r="B35" s="269"/>
      <c r="C35" s="269"/>
      <c r="D35" s="270" t="s">
        <v>507</v>
      </c>
      <c r="E35" s="270"/>
      <c r="F35" s="270"/>
      <c r="G35" s="270"/>
      <c r="H35" s="270"/>
      <c r="I35" s="270"/>
      <c r="J35" s="270"/>
      <c r="K35" s="270"/>
      <c r="L35" s="270"/>
      <c r="M35" s="270"/>
      <c r="N35" s="270"/>
      <c r="O35" s="270"/>
      <c r="P35" s="270"/>
      <c r="Q35" s="270"/>
      <c r="R35" s="270"/>
      <c r="S35" s="270"/>
      <c r="T35" s="270"/>
      <c r="U35" s="270"/>
      <c r="V35" s="270"/>
      <c r="W35" s="271"/>
    </row>
    <row r="36" spans="1:31" ht="77" customHeight="1" x14ac:dyDescent="0.2">
      <c r="A36" s="150">
        <v>42</v>
      </c>
      <c r="B36" s="148" t="s">
        <v>310</v>
      </c>
      <c r="C36" s="148"/>
      <c r="D36" s="148"/>
      <c r="E36" s="148"/>
      <c r="F36" s="148"/>
      <c r="G36" s="148"/>
      <c r="H36" s="148"/>
      <c r="I36" s="211" t="s">
        <v>299</v>
      </c>
      <c r="J36" s="211"/>
      <c r="K36" s="222" t="s">
        <v>106</v>
      </c>
      <c r="L36" s="222"/>
      <c r="M36" s="223" t="s">
        <v>148</v>
      </c>
      <c r="N36" s="223"/>
      <c r="O36" s="224" t="s">
        <v>309</v>
      </c>
      <c r="P36" s="224"/>
      <c r="Q36" s="241">
        <f>AC38</f>
        <v>0</v>
      </c>
      <c r="R36" s="242"/>
      <c r="S36" s="242"/>
      <c r="T36" s="242"/>
      <c r="U36" s="242"/>
      <c r="V36" s="242"/>
      <c r="W36" s="243"/>
      <c r="AE36" s="1">
        <f>Q36</f>
        <v>0</v>
      </c>
    </row>
    <row r="37" spans="1:31" x14ac:dyDescent="0.2">
      <c r="A37" s="151"/>
      <c r="B37" s="149"/>
      <c r="C37" s="149"/>
      <c r="D37" s="149"/>
      <c r="E37" s="149"/>
      <c r="F37" s="149"/>
      <c r="G37" s="149"/>
      <c r="H37" s="149"/>
      <c r="I37" s="253" t="s">
        <v>23</v>
      </c>
      <c r="J37" s="253"/>
      <c r="K37" s="254" t="s">
        <v>82</v>
      </c>
      <c r="L37" s="254"/>
      <c r="M37" s="220" t="s">
        <v>27</v>
      </c>
      <c r="N37" s="220"/>
      <c r="O37" s="221" t="s">
        <v>24</v>
      </c>
      <c r="P37" s="221"/>
      <c r="Q37" s="180"/>
      <c r="R37" s="244"/>
      <c r="S37" s="244"/>
      <c r="T37" s="244"/>
      <c r="U37" s="244"/>
      <c r="V37" s="244"/>
      <c r="W37" s="245"/>
      <c r="AC37" s="9" t="s">
        <v>85</v>
      </c>
    </row>
    <row r="38" spans="1:31" ht="39" customHeight="1" x14ac:dyDescent="0.2">
      <c r="A38" s="151"/>
      <c r="B38" s="149"/>
      <c r="C38" s="149"/>
      <c r="D38" s="149"/>
      <c r="E38" s="149"/>
      <c r="F38" s="149"/>
      <c r="G38" s="149"/>
      <c r="H38" s="149"/>
      <c r="I38" s="240"/>
      <c r="J38" s="240"/>
      <c r="K38" s="240"/>
      <c r="L38" s="240"/>
      <c r="M38" s="240"/>
      <c r="N38" s="240"/>
      <c r="O38" s="240"/>
      <c r="P38" s="240"/>
      <c r="Q38" s="180"/>
      <c r="R38" s="244"/>
      <c r="S38" s="244"/>
      <c r="T38" s="244"/>
      <c r="U38" s="244"/>
      <c r="V38" s="244"/>
      <c r="W38" s="245"/>
      <c r="Y38" s="6">
        <f>IF(I38="X", 0, 0)</f>
        <v>0</v>
      </c>
      <c r="Z38" s="6">
        <f>IF(K38="X", 1, 0)</f>
        <v>0</v>
      </c>
      <c r="AA38" s="6">
        <f>IF(M38="X", 2, 0)</f>
        <v>0</v>
      </c>
      <c r="AB38" s="6">
        <f>IF(O38="X", 3, 0)</f>
        <v>0</v>
      </c>
      <c r="AC38" s="5">
        <f>SUM(Y38:AB38)</f>
        <v>0</v>
      </c>
    </row>
    <row r="39" spans="1:31" ht="26" customHeight="1" x14ac:dyDescent="0.2">
      <c r="A39" s="265" t="s">
        <v>508</v>
      </c>
      <c r="B39" s="266"/>
      <c r="C39" s="266"/>
      <c r="D39" s="266"/>
      <c r="E39" s="266"/>
      <c r="F39" s="266"/>
      <c r="G39" s="266"/>
      <c r="H39" s="266"/>
      <c r="I39" s="266"/>
      <c r="J39" s="266"/>
      <c r="K39" s="266"/>
      <c r="L39" s="266"/>
      <c r="M39" s="266"/>
      <c r="N39" s="266"/>
      <c r="O39" s="266"/>
      <c r="P39" s="266"/>
      <c r="Q39" s="266"/>
      <c r="R39" s="266"/>
      <c r="S39" s="266"/>
      <c r="T39" s="266"/>
      <c r="U39" s="266"/>
      <c r="V39" s="266"/>
      <c r="W39" s="267"/>
    </row>
    <row r="40" spans="1:31" ht="29" customHeight="1" thickBot="1" x14ac:dyDescent="0.25">
      <c r="A40" s="268" t="s">
        <v>83</v>
      </c>
      <c r="B40" s="269"/>
      <c r="C40" s="269"/>
      <c r="D40" s="270" t="s">
        <v>521</v>
      </c>
      <c r="E40" s="270"/>
      <c r="F40" s="270"/>
      <c r="G40" s="270"/>
      <c r="H40" s="270"/>
      <c r="I40" s="270"/>
      <c r="J40" s="270"/>
      <c r="K40" s="270"/>
      <c r="L40" s="270"/>
      <c r="M40" s="270"/>
      <c r="N40" s="270"/>
      <c r="O40" s="270"/>
      <c r="P40" s="270"/>
      <c r="Q40" s="270"/>
      <c r="R40" s="270"/>
      <c r="S40" s="270"/>
      <c r="T40" s="270"/>
      <c r="U40" s="270"/>
      <c r="V40" s="270"/>
      <c r="W40" s="271"/>
    </row>
    <row r="41" spans="1:31" ht="69" customHeight="1" x14ac:dyDescent="0.2">
      <c r="A41" s="150">
        <v>43</v>
      </c>
      <c r="B41" s="148" t="s">
        <v>311</v>
      </c>
      <c r="C41" s="148"/>
      <c r="D41" s="148"/>
      <c r="E41" s="148"/>
      <c r="F41" s="148"/>
      <c r="G41" s="148"/>
      <c r="H41" s="148"/>
      <c r="I41" s="211" t="s">
        <v>299</v>
      </c>
      <c r="J41" s="211"/>
      <c r="K41" s="222" t="s">
        <v>106</v>
      </c>
      <c r="L41" s="222"/>
      <c r="M41" s="223" t="s">
        <v>148</v>
      </c>
      <c r="N41" s="223"/>
      <c r="O41" s="224" t="s">
        <v>309</v>
      </c>
      <c r="P41" s="224"/>
      <c r="Q41" s="241">
        <f>AC43</f>
        <v>0</v>
      </c>
      <c r="R41" s="242"/>
      <c r="S41" s="242"/>
      <c r="T41" s="242"/>
      <c r="U41" s="242"/>
      <c r="V41" s="242"/>
      <c r="W41" s="243"/>
      <c r="AE41" s="1">
        <f>Q41</f>
        <v>0</v>
      </c>
    </row>
    <row r="42" spans="1:31" x14ac:dyDescent="0.2">
      <c r="A42" s="151"/>
      <c r="B42" s="149"/>
      <c r="C42" s="149"/>
      <c r="D42" s="149"/>
      <c r="E42" s="149"/>
      <c r="F42" s="149"/>
      <c r="G42" s="149"/>
      <c r="H42" s="149"/>
      <c r="I42" s="253" t="s">
        <v>23</v>
      </c>
      <c r="J42" s="253"/>
      <c r="K42" s="254" t="s">
        <v>82</v>
      </c>
      <c r="L42" s="254"/>
      <c r="M42" s="220" t="s">
        <v>27</v>
      </c>
      <c r="N42" s="220"/>
      <c r="O42" s="221" t="s">
        <v>24</v>
      </c>
      <c r="P42" s="221"/>
      <c r="Q42" s="180"/>
      <c r="R42" s="244"/>
      <c r="S42" s="244"/>
      <c r="T42" s="244"/>
      <c r="U42" s="244"/>
      <c r="V42" s="244"/>
      <c r="W42" s="245"/>
      <c r="AC42" s="9" t="s">
        <v>85</v>
      </c>
    </row>
    <row r="43" spans="1:31" ht="48" customHeight="1" x14ac:dyDescent="0.2">
      <c r="A43" s="151"/>
      <c r="B43" s="149"/>
      <c r="C43" s="149"/>
      <c r="D43" s="149"/>
      <c r="E43" s="149"/>
      <c r="F43" s="149"/>
      <c r="G43" s="149"/>
      <c r="H43" s="149"/>
      <c r="I43" s="240"/>
      <c r="J43" s="240"/>
      <c r="K43" s="240"/>
      <c r="L43" s="240"/>
      <c r="M43" s="240"/>
      <c r="N43" s="240"/>
      <c r="O43" s="240"/>
      <c r="P43" s="240"/>
      <c r="Q43" s="180"/>
      <c r="R43" s="244"/>
      <c r="S43" s="244"/>
      <c r="T43" s="244"/>
      <c r="U43" s="244"/>
      <c r="V43" s="244"/>
      <c r="W43" s="245"/>
      <c r="Y43" s="6">
        <f>IF(I43="X", 0, 0)</f>
        <v>0</v>
      </c>
      <c r="Z43" s="6">
        <f>IF(K43="X", 1, 0)</f>
        <v>0</v>
      </c>
      <c r="AA43" s="6">
        <f>IF(M43="X", 2, 0)</f>
        <v>0</v>
      </c>
      <c r="AB43" s="6">
        <f>IF(O43="X", 3, 0)</f>
        <v>0</v>
      </c>
      <c r="AC43" s="5">
        <f>SUM(Y43:AB43)</f>
        <v>0</v>
      </c>
    </row>
    <row r="44" spans="1:31" ht="40" customHeight="1" x14ac:dyDescent="0.2">
      <c r="A44" s="265" t="s">
        <v>522</v>
      </c>
      <c r="B44" s="266"/>
      <c r="C44" s="266"/>
      <c r="D44" s="266"/>
      <c r="E44" s="266"/>
      <c r="F44" s="266"/>
      <c r="G44" s="266"/>
      <c r="H44" s="266"/>
      <c r="I44" s="266"/>
      <c r="J44" s="266"/>
      <c r="K44" s="266"/>
      <c r="L44" s="266"/>
      <c r="M44" s="266"/>
      <c r="N44" s="266"/>
      <c r="O44" s="266"/>
      <c r="P44" s="266"/>
      <c r="Q44" s="266"/>
      <c r="R44" s="266"/>
      <c r="S44" s="266"/>
      <c r="T44" s="266"/>
      <c r="U44" s="266"/>
      <c r="V44" s="266"/>
      <c r="W44" s="267"/>
    </row>
    <row r="45" spans="1:31" ht="15" thickBot="1" x14ac:dyDescent="0.25">
      <c r="A45" s="268" t="s">
        <v>83</v>
      </c>
      <c r="B45" s="269"/>
      <c r="C45" s="269"/>
      <c r="D45" s="270" t="s">
        <v>509</v>
      </c>
      <c r="E45" s="270"/>
      <c r="F45" s="270"/>
      <c r="G45" s="270"/>
      <c r="H45" s="270"/>
      <c r="I45" s="270"/>
      <c r="J45" s="270"/>
      <c r="K45" s="270"/>
      <c r="L45" s="270"/>
      <c r="M45" s="270"/>
      <c r="N45" s="270"/>
      <c r="O45" s="270"/>
      <c r="P45" s="270"/>
      <c r="Q45" s="270"/>
      <c r="R45" s="270"/>
      <c r="S45" s="270"/>
      <c r="T45" s="270"/>
      <c r="U45" s="270"/>
      <c r="V45" s="270"/>
      <c r="W45" s="271"/>
    </row>
    <row r="46" spans="1:31" ht="56" customHeight="1" x14ac:dyDescent="0.2">
      <c r="A46" s="150">
        <v>44</v>
      </c>
      <c r="B46" s="148" t="s">
        <v>312</v>
      </c>
      <c r="C46" s="148"/>
      <c r="D46" s="148"/>
      <c r="E46" s="148"/>
      <c r="F46" s="148"/>
      <c r="G46" s="148"/>
      <c r="H46" s="148"/>
      <c r="I46" s="211" t="s">
        <v>313</v>
      </c>
      <c r="J46" s="211"/>
      <c r="K46" s="222" t="s">
        <v>314</v>
      </c>
      <c r="L46" s="222"/>
      <c r="M46" s="223" t="s">
        <v>297</v>
      </c>
      <c r="N46" s="223"/>
      <c r="O46" s="224" t="s">
        <v>303</v>
      </c>
      <c r="P46" s="224"/>
      <c r="Q46" s="241">
        <f>AC48</f>
        <v>0</v>
      </c>
      <c r="R46" s="242"/>
      <c r="S46" s="242"/>
      <c r="T46" s="242"/>
      <c r="U46" s="242"/>
      <c r="V46" s="242"/>
      <c r="W46" s="243"/>
      <c r="AE46" s="1">
        <f>Q46</f>
        <v>0</v>
      </c>
    </row>
    <row r="47" spans="1:31" x14ac:dyDescent="0.2">
      <c r="A47" s="151"/>
      <c r="B47" s="149"/>
      <c r="C47" s="149"/>
      <c r="D47" s="149"/>
      <c r="E47" s="149"/>
      <c r="F47" s="149"/>
      <c r="G47" s="149"/>
      <c r="H47" s="149"/>
      <c r="I47" s="253" t="s">
        <v>23</v>
      </c>
      <c r="J47" s="253"/>
      <c r="K47" s="254" t="s">
        <v>27</v>
      </c>
      <c r="L47" s="254"/>
      <c r="M47" s="220" t="s">
        <v>28</v>
      </c>
      <c r="N47" s="220"/>
      <c r="O47" s="221" t="s">
        <v>25</v>
      </c>
      <c r="P47" s="221"/>
      <c r="Q47" s="180"/>
      <c r="R47" s="244"/>
      <c r="S47" s="244"/>
      <c r="T47" s="244"/>
      <c r="U47" s="244"/>
      <c r="V47" s="244"/>
      <c r="W47" s="245"/>
      <c r="AC47" s="9" t="s">
        <v>85</v>
      </c>
    </row>
    <row r="48" spans="1:31" ht="21" x14ac:dyDescent="0.2">
      <c r="A48" s="151"/>
      <c r="B48" s="149"/>
      <c r="C48" s="149"/>
      <c r="D48" s="149"/>
      <c r="E48" s="149"/>
      <c r="F48" s="149"/>
      <c r="G48" s="149"/>
      <c r="H48" s="149"/>
      <c r="I48" s="240"/>
      <c r="J48" s="240"/>
      <c r="K48" s="240"/>
      <c r="L48" s="240"/>
      <c r="M48" s="240"/>
      <c r="N48" s="240"/>
      <c r="O48" s="240"/>
      <c r="P48" s="240"/>
      <c r="Q48" s="180"/>
      <c r="R48" s="244"/>
      <c r="S48" s="244"/>
      <c r="T48" s="244"/>
      <c r="U48" s="244"/>
      <c r="V48" s="244"/>
      <c r="W48" s="245"/>
      <c r="Y48" s="6">
        <f>IF(I48="X", 0, 0)</f>
        <v>0</v>
      </c>
      <c r="Z48" s="6">
        <f>IF(K48="X", 2, 0)</f>
        <v>0</v>
      </c>
      <c r="AA48" s="6">
        <f>IF(M48="X", 4, 0)</f>
        <v>0</v>
      </c>
      <c r="AB48" s="6">
        <f>IF(O48="X", 6, 0)</f>
        <v>0</v>
      </c>
      <c r="AC48" s="5">
        <f>SUM(Y48:AB48)</f>
        <v>0</v>
      </c>
    </row>
    <row r="49" spans="1:23" ht="40" customHeight="1" x14ac:dyDescent="0.2">
      <c r="A49" s="265" t="s">
        <v>609</v>
      </c>
      <c r="B49" s="266"/>
      <c r="C49" s="266"/>
      <c r="D49" s="266"/>
      <c r="E49" s="266"/>
      <c r="F49" s="266"/>
      <c r="G49" s="266"/>
      <c r="H49" s="266"/>
      <c r="I49" s="266"/>
      <c r="J49" s="266"/>
      <c r="K49" s="266"/>
      <c r="L49" s="266"/>
      <c r="M49" s="266"/>
      <c r="N49" s="266"/>
      <c r="O49" s="266"/>
      <c r="P49" s="266"/>
      <c r="Q49" s="266"/>
      <c r="R49" s="266"/>
      <c r="S49" s="266"/>
      <c r="T49" s="266"/>
      <c r="U49" s="266"/>
      <c r="V49" s="266"/>
      <c r="W49" s="267"/>
    </row>
    <row r="50" spans="1:23" ht="29" customHeight="1" thickBot="1" x14ac:dyDescent="0.25">
      <c r="A50" s="268" t="s">
        <v>83</v>
      </c>
      <c r="B50" s="269"/>
      <c r="C50" s="269"/>
      <c r="D50" s="270" t="s">
        <v>523</v>
      </c>
      <c r="E50" s="270"/>
      <c r="F50" s="270"/>
      <c r="G50" s="270"/>
      <c r="H50" s="270"/>
      <c r="I50" s="270"/>
      <c r="J50" s="270"/>
      <c r="K50" s="270"/>
      <c r="L50" s="270"/>
      <c r="M50" s="270"/>
      <c r="N50" s="270"/>
      <c r="O50" s="270"/>
      <c r="P50" s="270"/>
      <c r="Q50" s="270"/>
      <c r="R50" s="270"/>
      <c r="S50" s="270"/>
      <c r="T50" s="270"/>
      <c r="U50" s="270"/>
      <c r="V50" s="270"/>
      <c r="W50" s="271"/>
    </row>
    <row r="51" spans="1:23" ht="15" thickBot="1" x14ac:dyDescent="0.25">
      <c r="A51" s="2"/>
      <c r="B51" s="2"/>
      <c r="C51" s="2"/>
      <c r="D51" s="2"/>
      <c r="E51" s="2"/>
      <c r="F51" s="2"/>
      <c r="G51" s="2"/>
      <c r="H51" s="2"/>
      <c r="I51" s="2"/>
      <c r="J51" s="2"/>
      <c r="K51" s="2"/>
      <c r="L51" s="2"/>
      <c r="M51" s="2"/>
      <c r="N51" s="2"/>
      <c r="O51" s="2"/>
      <c r="P51" s="2"/>
      <c r="Q51" s="2"/>
      <c r="R51" s="2"/>
      <c r="S51" s="2"/>
      <c r="T51" s="2"/>
      <c r="U51" s="2"/>
      <c r="V51" s="2"/>
      <c r="W51" s="2"/>
    </row>
    <row r="52" spans="1:23" ht="24" customHeight="1" x14ac:dyDescent="0.2">
      <c r="A52" s="272" t="s">
        <v>293</v>
      </c>
      <c r="B52" s="273"/>
      <c r="C52" s="273"/>
      <c r="D52" s="273"/>
      <c r="E52" s="273"/>
      <c r="F52" s="273"/>
      <c r="G52" s="273"/>
      <c r="H52" s="273"/>
      <c r="I52" s="273"/>
      <c r="J52" s="273"/>
      <c r="K52" s="273"/>
      <c r="L52" s="273"/>
      <c r="M52" s="273"/>
      <c r="N52" s="273"/>
      <c r="O52" s="273"/>
      <c r="P52" s="274"/>
      <c r="Q52" s="11">
        <f>Q36+Q31+Q26+Q21+Q16+Q11+Q6+Q41+Q46</f>
        <v>0</v>
      </c>
      <c r="R52" s="264"/>
      <c r="S52" s="264"/>
      <c r="T52" s="264"/>
      <c r="U52" s="264"/>
      <c r="V52" s="264"/>
      <c r="W52" s="264"/>
    </row>
    <row r="53" spans="1:23" ht="15" thickBot="1" x14ac:dyDescent="0.25">
      <c r="A53" s="275"/>
      <c r="B53" s="276"/>
      <c r="C53" s="276"/>
      <c r="D53" s="276"/>
      <c r="E53" s="276"/>
      <c r="F53" s="276"/>
      <c r="G53" s="276"/>
      <c r="H53" s="276"/>
      <c r="I53" s="276"/>
      <c r="J53" s="276"/>
      <c r="K53" s="276"/>
      <c r="L53" s="276"/>
      <c r="M53" s="276"/>
      <c r="N53" s="276"/>
      <c r="O53" s="276"/>
      <c r="P53" s="277"/>
      <c r="Q53" s="12" t="s">
        <v>183</v>
      </c>
      <c r="R53" s="251"/>
      <c r="S53" s="251"/>
      <c r="T53" s="251"/>
      <c r="U53" s="251"/>
      <c r="V53" s="251"/>
      <c r="W53" s="251"/>
    </row>
    <row r="54" spans="1:23" x14ac:dyDescent="0.2">
      <c r="A54" s="2"/>
      <c r="B54" s="2"/>
      <c r="C54" s="2"/>
      <c r="D54" s="2"/>
      <c r="E54" s="2"/>
      <c r="F54" s="2"/>
      <c r="G54" s="2"/>
      <c r="H54" s="2"/>
      <c r="I54" s="2"/>
      <c r="J54" s="2"/>
      <c r="K54" s="2"/>
      <c r="L54" s="2"/>
      <c r="M54" s="2"/>
      <c r="N54" s="2"/>
      <c r="O54" s="2"/>
      <c r="P54" s="2"/>
      <c r="Q54" s="2"/>
      <c r="R54" s="2"/>
      <c r="S54" s="2"/>
      <c r="T54" s="2"/>
      <c r="U54" s="2"/>
      <c r="V54" s="2"/>
      <c r="W54" s="2"/>
    </row>
    <row r="55" spans="1:23" x14ac:dyDescent="0.2">
      <c r="A55" s="2"/>
      <c r="B55" s="2"/>
      <c r="C55" s="2"/>
      <c r="D55" s="2"/>
      <c r="E55" s="2"/>
      <c r="F55" s="2"/>
      <c r="G55" s="2"/>
      <c r="H55" s="2"/>
      <c r="I55" s="2"/>
      <c r="J55" s="2"/>
      <c r="K55" s="2"/>
      <c r="L55" s="2"/>
      <c r="M55" s="2"/>
      <c r="N55" s="2"/>
      <c r="O55" s="2"/>
      <c r="P55" s="2"/>
      <c r="Q55" s="2"/>
      <c r="R55" s="2"/>
      <c r="S55" s="2"/>
      <c r="T55" s="2"/>
      <c r="U55" s="2"/>
      <c r="V55" s="2"/>
      <c r="W55" s="2"/>
    </row>
    <row r="56" spans="1:23" x14ac:dyDescent="0.2">
      <c r="A56" s="2"/>
      <c r="B56" s="2"/>
      <c r="C56" s="2"/>
      <c r="D56" s="2"/>
      <c r="E56" s="2"/>
      <c r="F56" s="2"/>
      <c r="G56" s="2"/>
      <c r="H56" s="2"/>
      <c r="I56" s="2"/>
      <c r="J56" s="2"/>
      <c r="K56" s="2"/>
      <c r="L56" s="2"/>
      <c r="M56" s="2"/>
      <c r="N56" s="2"/>
      <c r="O56" s="2"/>
      <c r="P56" s="2"/>
      <c r="Q56" s="2"/>
      <c r="R56" s="2"/>
      <c r="S56" s="2"/>
      <c r="T56" s="2"/>
      <c r="U56" s="2"/>
      <c r="V56" s="2"/>
      <c r="W56" s="2"/>
    </row>
    <row r="57" spans="1:23" x14ac:dyDescent="0.2">
      <c r="A57" s="2"/>
      <c r="B57" s="2"/>
      <c r="C57" s="2"/>
      <c r="D57" s="2"/>
      <c r="E57" s="2"/>
      <c r="F57" s="2"/>
      <c r="G57" s="2"/>
      <c r="H57" s="2"/>
      <c r="I57" s="2"/>
      <c r="J57" s="2"/>
      <c r="K57" s="2"/>
      <c r="L57" s="2"/>
      <c r="M57" s="2"/>
      <c r="N57" s="2"/>
      <c r="O57" s="2"/>
      <c r="P57" s="2"/>
      <c r="Q57" s="2"/>
      <c r="R57" s="2"/>
      <c r="S57" s="2"/>
      <c r="T57" s="2"/>
      <c r="U57" s="2"/>
      <c r="V57" s="2"/>
      <c r="W57" s="2"/>
    </row>
    <row r="58" spans="1:23" x14ac:dyDescent="0.2">
      <c r="A58" s="2"/>
      <c r="B58" s="2"/>
      <c r="C58" s="2"/>
      <c r="D58" s="2"/>
      <c r="E58" s="2"/>
      <c r="F58" s="2"/>
      <c r="G58" s="2"/>
      <c r="H58" s="2"/>
      <c r="I58" s="2"/>
      <c r="J58" s="2"/>
      <c r="K58" s="2"/>
      <c r="L58" s="2"/>
      <c r="M58" s="2"/>
      <c r="N58" s="2"/>
      <c r="O58" s="2"/>
      <c r="P58" s="2"/>
      <c r="Q58" s="2"/>
      <c r="R58" s="2"/>
      <c r="S58" s="2"/>
      <c r="T58" s="2"/>
      <c r="U58" s="2"/>
      <c r="V58" s="2"/>
      <c r="W58" s="2"/>
    </row>
    <row r="59" spans="1:23" x14ac:dyDescent="0.2">
      <c r="A59" s="2"/>
      <c r="B59" s="2"/>
      <c r="C59" s="2"/>
      <c r="D59" s="2"/>
      <c r="E59" s="2"/>
      <c r="F59" s="2"/>
      <c r="G59" s="2"/>
      <c r="H59" s="2"/>
      <c r="I59" s="2"/>
      <c r="J59" s="2"/>
      <c r="K59" s="2"/>
      <c r="L59" s="2"/>
      <c r="M59" s="2"/>
      <c r="N59" s="2"/>
      <c r="O59" s="2"/>
      <c r="P59" s="2"/>
      <c r="Q59" s="2"/>
      <c r="R59" s="2"/>
      <c r="S59" s="2"/>
      <c r="T59" s="2"/>
      <c r="U59" s="2"/>
      <c r="V59" s="2"/>
      <c r="W59" s="2"/>
    </row>
    <row r="60" spans="1:23" x14ac:dyDescent="0.2">
      <c r="A60" s="2"/>
      <c r="B60" s="2"/>
      <c r="C60" s="2"/>
      <c r="D60" s="2"/>
      <c r="E60" s="2"/>
      <c r="F60" s="2"/>
      <c r="G60" s="2"/>
      <c r="H60" s="2"/>
      <c r="I60" s="2"/>
      <c r="J60" s="2"/>
      <c r="K60" s="2"/>
      <c r="L60" s="2"/>
      <c r="M60" s="2"/>
      <c r="N60" s="2"/>
      <c r="O60" s="2"/>
      <c r="P60" s="2"/>
      <c r="Q60" s="2"/>
      <c r="R60" s="2"/>
      <c r="S60" s="2"/>
      <c r="T60" s="2"/>
      <c r="U60" s="2"/>
      <c r="V60" s="2"/>
      <c r="W60" s="2"/>
    </row>
    <row r="61" spans="1:23" x14ac:dyDescent="0.2">
      <c r="A61" s="2"/>
      <c r="B61" s="2"/>
      <c r="C61" s="2"/>
      <c r="D61" s="2"/>
      <c r="E61" s="2"/>
      <c r="F61" s="2"/>
      <c r="G61" s="2"/>
      <c r="H61" s="2"/>
      <c r="I61" s="2"/>
      <c r="J61" s="2"/>
      <c r="K61" s="2"/>
      <c r="L61" s="2"/>
      <c r="M61" s="2"/>
      <c r="N61" s="2"/>
      <c r="O61" s="2"/>
      <c r="P61" s="2"/>
      <c r="Q61" s="2"/>
      <c r="R61" s="2"/>
      <c r="S61" s="2"/>
      <c r="T61" s="2"/>
      <c r="U61" s="2"/>
      <c r="V61" s="2"/>
      <c r="W61" s="2"/>
    </row>
    <row r="62" spans="1:23" x14ac:dyDescent="0.2">
      <c r="A62" s="2"/>
      <c r="B62" s="2"/>
      <c r="C62" s="2"/>
      <c r="D62" s="2"/>
      <c r="E62" s="2"/>
      <c r="F62" s="2"/>
      <c r="G62" s="2"/>
      <c r="H62" s="2"/>
      <c r="I62" s="2"/>
      <c r="J62" s="2"/>
      <c r="K62" s="2"/>
      <c r="L62" s="2"/>
      <c r="M62" s="2"/>
      <c r="N62" s="2"/>
      <c r="O62" s="2"/>
      <c r="P62" s="2"/>
      <c r="Q62" s="2"/>
      <c r="R62" s="2"/>
      <c r="S62" s="2"/>
      <c r="T62" s="2"/>
      <c r="U62" s="2"/>
      <c r="V62" s="2"/>
      <c r="W62" s="2"/>
    </row>
    <row r="63" spans="1:23" x14ac:dyDescent="0.2">
      <c r="A63" s="2" t="s">
        <v>140</v>
      </c>
      <c r="B63" s="2"/>
      <c r="C63" s="2"/>
      <c r="D63" s="2"/>
      <c r="E63" s="2"/>
      <c r="F63" s="2"/>
      <c r="G63" s="2"/>
      <c r="H63" s="2"/>
      <c r="I63" s="2"/>
      <c r="J63" s="2"/>
      <c r="K63" s="2"/>
      <c r="L63" s="2"/>
      <c r="M63" s="2"/>
      <c r="N63" s="2"/>
      <c r="O63" s="2"/>
      <c r="P63" s="2"/>
      <c r="Q63" s="2"/>
      <c r="R63" s="2"/>
      <c r="S63" s="2"/>
      <c r="T63" s="2"/>
      <c r="U63" s="2"/>
      <c r="V63" s="2"/>
      <c r="W63" s="2"/>
    </row>
    <row r="64" spans="1:23" x14ac:dyDescent="0.2">
      <c r="A64" s="2"/>
      <c r="B64" s="2"/>
      <c r="C64" s="2"/>
      <c r="D64" s="2"/>
      <c r="E64" s="2"/>
      <c r="F64" s="2"/>
      <c r="G64" s="2"/>
      <c r="H64" s="2"/>
      <c r="I64" s="2"/>
      <c r="J64" s="2"/>
      <c r="K64" s="2"/>
      <c r="L64" s="2"/>
      <c r="M64" s="2"/>
      <c r="N64" s="2"/>
      <c r="O64" s="2"/>
      <c r="P64" s="2"/>
      <c r="Q64" s="2"/>
      <c r="R64" s="2"/>
      <c r="S64" s="2"/>
      <c r="T64" s="2"/>
      <c r="U64" s="2"/>
      <c r="V64" s="2"/>
      <c r="W64" s="2"/>
    </row>
    <row r="65" spans="1:23" x14ac:dyDescent="0.2">
      <c r="A65" s="255"/>
      <c r="B65" s="256"/>
      <c r="C65" s="256"/>
      <c r="D65" s="256"/>
      <c r="E65" s="256"/>
      <c r="F65" s="256"/>
      <c r="G65" s="256"/>
      <c r="H65" s="256"/>
      <c r="I65" s="256"/>
      <c r="J65" s="256"/>
      <c r="K65" s="256"/>
      <c r="L65" s="256"/>
      <c r="M65" s="256"/>
      <c r="N65" s="256"/>
      <c r="O65" s="256"/>
      <c r="P65" s="256"/>
      <c r="Q65" s="256"/>
      <c r="R65" s="256"/>
      <c r="S65" s="256"/>
      <c r="T65" s="256"/>
      <c r="U65" s="256"/>
      <c r="V65" s="256"/>
      <c r="W65" s="257"/>
    </row>
    <row r="66" spans="1:23" x14ac:dyDescent="0.2">
      <c r="A66" s="258"/>
      <c r="B66" s="259"/>
      <c r="C66" s="259"/>
      <c r="D66" s="259"/>
      <c r="E66" s="259"/>
      <c r="F66" s="259"/>
      <c r="G66" s="259"/>
      <c r="H66" s="259"/>
      <c r="I66" s="259"/>
      <c r="J66" s="259"/>
      <c r="K66" s="259"/>
      <c r="L66" s="259"/>
      <c r="M66" s="259"/>
      <c r="N66" s="259"/>
      <c r="O66" s="259"/>
      <c r="P66" s="259"/>
      <c r="Q66" s="259"/>
      <c r="R66" s="259"/>
      <c r="S66" s="259"/>
      <c r="T66" s="259"/>
      <c r="U66" s="259"/>
      <c r="V66" s="259"/>
      <c r="W66" s="260"/>
    </row>
    <row r="67" spans="1:23" x14ac:dyDescent="0.2">
      <c r="A67" s="258"/>
      <c r="B67" s="259"/>
      <c r="C67" s="259"/>
      <c r="D67" s="259"/>
      <c r="E67" s="259"/>
      <c r="F67" s="259"/>
      <c r="G67" s="259"/>
      <c r="H67" s="259"/>
      <c r="I67" s="259"/>
      <c r="J67" s="259"/>
      <c r="K67" s="259"/>
      <c r="L67" s="259"/>
      <c r="M67" s="259"/>
      <c r="N67" s="259"/>
      <c r="O67" s="259"/>
      <c r="P67" s="259"/>
      <c r="Q67" s="259"/>
      <c r="R67" s="259"/>
      <c r="S67" s="259"/>
      <c r="T67" s="259"/>
      <c r="U67" s="259"/>
      <c r="V67" s="259"/>
      <c r="W67" s="260"/>
    </row>
    <row r="68" spans="1:23" x14ac:dyDescent="0.2">
      <c r="A68" s="258"/>
      <c r="B68" s="259"/>
      <c r="C68" s="259"/>
      <c r="D68" s="259"/>
      <c r="E68" s="259"/>
      <c r="F68" s="259"/>
      <c r="G68" s="259"/>
      <c r="H68" s="259"/>
      <c r="I68" s="259"/>
      <c r="J68" s="259"/>
      <c r="K68" s="259"/>
      <c r="L68" s="259"/>
      <c r="M68" s="259"/>
      <c r="N68" s="259"/>
      <c r="O68" s="259"/>
      <c r="P68" s="259"/>
      <c r="Q68" s="259"/>
      <c r="R68" s="259"/>
      <c r="S68" s="259"/>
      <c r="T68" s="259"/>
      <c r="U68" s="259"/>
      <c r="V68" s="259"/>
      <c r="W68" s="260"/>
    </row>
    <row r="69" spans="1:23" x14ac:dyDescent="0.2">
      <c r="A69" s="258"/>
      <c r="B69" s="259"/>
      <c r="C69" s="259"/>
      <c r="D69" s="259"/>
      <c r="E69" s="259"/>
      <c r="F69" s="259"/>
      <c r="G69" s="259"/>
      <c r="H69" s="259"/>
      <c r="I69" s="259"/>
      <c r="J69" s="259"/>
      <c r="K69" s="259"/>
      <c r="L69" s="259"/>
      <c r="M69" s="259"/>
      <c r="N69" s="259"/>
      <c r="O69" s="259"/>
      <c r="P69" s="259"/>
      <c r="Q69" s="259"/>
      <c r="R69" s="259"/>
      <c r="S69" s="259"/>
      <c r="T69" s="259"/>
      <c r="U69" s="259"/>
      <c r="V69" s="259"/>
      <c r="W69" s="260"/>
    </row>
    <row r="70" spans="1:23" x14ac:dyDescent="0.2">
      <c r="A70" s="258"/>
      <c r="B70" s="259"/>
      <c r="C70" s="259"/>
      <c r="D70" s="259"/>
      <c r="E70" s="259"/>
      <c r="F70" s="259"/>
      <c r="G70" s="259"/>
      <c r="H70" s="259"/>
      <c r="I70" s="259"/>
      <c r="J70" s="259"/>
      <c r="K70" s="259"/>
      <c r="L70" s="259"/>
      <c r="M70" s="259"/>
      <c r="N70" s="259"/>
      <c r="O70" s="259"/>
      <c r="P70" s="259"/>
      <c r="Q70" s="259"/>
      <c r="R70" s="259"/>
      <c r="S70" s="259"/>
      <c r="T70" s="259"/>
      <c r="U70" s="259"/>
      <c r="V70" s="259"/>
      <c r="W70" s="260"/>
    </row>
    <row r="71" spans="1:23" x14ac:dyDescent="0.2">
      <c r="A71" s="258"/>
      <c r="B71" s="259"/>
      <c r="C71" s="259"/>
      <c r="D71" s="259"/>
      <c r="E71" s="259"/>
      <c r="F71" s="259"/>
      <c r="G71" s="259"/>
      <c r="H71" s="259"/>
      <c r="I71" s="259"/>
      <c r="J71" s="259"/>
      <c r="K71" s="259"/>
      <c r="L71" s="259"/>
      <c r="M71" s="259"/>
      <c r="N71" s="259"/>
      <c r="O71" s="259"/>
      <c r="P71" s="259"/>
      <c r="Q71" s="259"/>
      <c r="R71" s="259"/>
      <c r="S71" s="259"/>
      <c r="T71" s="259"/>
      <c r="U71" s="259"/>
      <c r="V71" s="259"/>
      <c r="W71" s="260"/>
    </row>
    <row r="72" spans="1:23" x14ac:dyDescent="0.2">
      <c r="A72" s="258"/>
      <c r="B72" s="259"/>
      <c r="C72" s="259"/>
      <c r="D72" s="259"/>
      <c r="E72" s="259"/>
      <c r="F72" s="259"/>
      <c r="G72" s="259"/>
      <c r="H72" s="259"/>
      <c r="I72" s="259"/>
      <c r="J72" s="259"/>
      <c r="K72" s="259"/>
      <c r="L72" s="259"/>
      <c r="M72" s="259"/>
      <c r="N72" s="259"/>
      <c r="O72" s="259"/>
      <c r="P72" s="259"/>
      <c r="Q72" s="259"/>
      <c r="R72" s="259"/>
      <c r="S72" s="259"/>
      <c r="T72" s="259"/>
      <c r="U72" s="259"/>
      <c r="V72" s="259"/>
      <c r="W72" s="260"/>
    </row>
    <row r="73" spans="1:23" x14ac:dyDescent="0.2">
      <c r="A73" s="258"/>
      <c r="B73" s="259"/>
      <c r="C73" s="259"/>
      <c r="D73" s="259"/>
      <c r="E73" s="259"/>
      <c r="F73" s="259"/>
      <c r="G73" s="259"/>
      <c r="H73" s="259"/>
      <c r="I73" s="259"/>
      <c r="J73" s="259"/>
      <c r="K73" s="259"/>
      <c r="L73" s="259"/>
      <c r="M73" s="259"/>
      <c r="N73" s="259"/>
      <c r="O73" s="259"/>
      <c r="P73" s="259"/>
      <c r="Q73" s="259"/>
      <c r="R73" s="259"/>
      <c r="S73" s="259"/>
      <c r="T73" s="259"/>
      <c r="U73" s="259"/>
      <c r="V73" s="259"/>
      <c r="W73" s="260"/>
    </row>
    <row r="74" spans="1:23" x14ac:dyDescent="0.2">
      <c r="A74" s="258"/>
      <c r="B74" s="259"/>
      <c r="C74" s="259"/>
      <c r="D74" s="259"/>
      <c r="E74" s="259"/>
      <c r="F74" s="259"/>
      <c r="G74" s="259"/>
      <c r="H74" s="259"/>
      <c r="I74" s="259"/>
      <c r="J74" s="259"/>
      <c r="K74" s="259"/>
      <c r="L74" s="259"/>
      <c r="M74" s="259"/>
      <c r="N74" s="259"/>
      <c r="O74" s="259"/>
      <c r="P74" s="259"/>
      <c r="Q74" s="259"/>
      <c r="R74" s="259"/>
      <c r="S74" s="259"/>
      <c r="T74" s="259"/>
      <c r="U74" s="259"/>
      <c r="V74" s="259"/>
      <c r="W74" s="260"/>
    </row>
    <row r="75" spans="1:23" x14ac:dyDescent="0.2">
      <c r="A75" s="258"/>
      <c r="B75" s="259"/>
      <c r="C75" s="259"/>
      <c r="D75" s="259"/>
      <c r="E75" s="259"/>
      <c r="F75" s="259"/>
      <c r="G75" s="259"/>
      <c r="H75" s="259"/>
      <c r="I75" s="259"/>
      <c r="J75" s="259"/>
      <c r="K75" s="259"/>
      <c r="L75" s="259"/>
      <c r="M75" s="259"/>
      <c r="N75" s="259"/>
      <c r="O75" s="259"/>
      <c r="P75" s="259"/>
      <c r="Q75" s="259"/>
      <c r="R75" s="259"/>
      <c r="S75" s="259"/>
      <c r="T75" s="259"/>
      <c r="U75" s="259"/>
      <c r="V75" s="259"/>
      <c r="W75" s="260"/>
    </row>
    <row r="76" spans="1:23" x14ac:dyDescent="0.2">
      <c r="A76" s="258"/>
      <c r="B76" s="259"/>
      <c r="C76" s="259"/>
      <c r="D76" s="259"/>
      <c r="E76" s="259"/>
      <c r="F76" s="259"/>
      <c r="G76" s="259"/>
      <c r="H76" s="259"/>
      <c r="I76" s="259"/>
      <c r="J76" s="259"/>
      <c r="K76" s="259"/>
      <c r="L76" s="259"/>
      <c r="M76" s="259"/>
      <c r="N76" s="259"/>
      <c r="O76" s="259"/>
      <c r="P76" s="259"/>
      <c r="Q76" s="259"/>
      <c r="R76" s="259"/>
      <c r="S76" s="259"/>
      <c r="T76" s="259"/>
      <c r="U76" s="259"/>
      <c r="V76" s="259"/>
      <c r="W76" s="260"/>
    </row>
    <row r="77" spans="1:23" x14ac:dyDescent="0.2">
      <c r="A77" s="258"/>
      <c r="B77" s="259"/>
      <c r="C77" s="259"/>
      <c r="D77" s="259"/>
      <c r="E77" s="259"/>
      <c r="F77" s="259"/>
      <c r="G77" s="259"/>
      <c r="H77" s="259"/>
      <c r="I77" s="259"/>
      <c r="J77" s="259"/>
      <c r="K77" s="259"/>
      <c r="L77" s="259"/>
      <c r="M77" s="259"/>
      <c r="N77" s="259"/>
      <c r="O77" s="259"/>
      <c r="P77" s="259"/>
      <c r="Q77" s="259"/>
      <c r="R77" s="259"/>
      <c r="S77" s="259"/>
      <c r="T77" s="259"/>
      <c r="U77" s="259"/>
      <c r="V77" s="259"/>
      <c r="W77" s="260"/>
    </row>
    <row r="78" spans="1:23" x14ac:dyDescent="0.2">
      <c r="A78" s="258"/>
      <c r="B78" s="259"/>
      <c r="C78" s="259"/>
      <c r="D78" s="259"/>
      <c r="E78" s="259"/>
      <c r="F78" s="259"/>
      <c r="G78" s="259"/>
      <c r="H78" s="259"/>
      <c r="I78" s="259"/>
      <c r="J78" s="259"/>
      <c r="K78" s="259"/>
      <c r="L78" s="259"/>
      <c r="M78" s="259"/>
      <c r="N78" s="259"/>
      <c r="O78" s="259"/>
      <c r="P78" s="259"/>
      <c r="Q78" s="259"/>
      <c r="R78" s="259"/>
      <c r="S78" s="259"/>
      <c r="T78" s="259"/>
      <c r="U78" s="259"/>
      <c r="V78" s="259"/>
      <c r="W78" s="260"/>
    </row>
    <row r="79" spans="1:23" x14ac:dyDescent="0.2">
      <c r="A79" s="258"/>
      <c r="B79" s="259"/>
      <c r="C79" s="259"/>
      <c r="D79" s="259"/>
      <c r="E79" s="259"/>
      <c r="F79" s="259"/>
      <c r="G79" s="259"/>
      <c r="H79" s="259"/>
      <c r="I79" s="259"/>
      <c r="J79" s="259"/>
      <c r="K79" s="259"/>
      <c r="L79" s="259"/>
      <c r="M79" s="259"/>
      <c r="N79" s="259"/>
      <c r="O79" s="259"/>
      <c r="P79" s="259"/>
      <c r="Q79" s="259"/>
      <c r="R79" s="259"/>
      <c r="S79" s="259"/>
      <c r="T79" s="259"/>
      <c r="U79" s="259"/>
      <c r="V79" s="259"/>
      <c r="W79" s="260"/>
    </row>
    <row r="80" spans="1:23" x14ac:dyDescent="0.2">
      <c r="A80" s="258"/>
      <c r="B80" s="259"/>
      <c r="C80" s="259"/>
      <c r="D80" s="259"/>
      <c r="E80" s="259"/>
      <c r="F80" s="259"/>
      <c r="G80" s="259"/>
      <c r="H80" s="259"/>
      <c r="I80" s="259"/>
      <c r="J80" s="259"/>
      <c r="K80" s="259"/>
      <c r="L80" s="259"/>
      <c r="M80" s="259"/>
      <c r="N80" s="259"/>
      <c r="O80" s="259"/>
      <c r="P80" s="259"/>
      <c r="Q80" s="259"/>
      <c r="R80" s="259"/>
      <c r="S80" s="259"/>
      <c r="T80" s="259"/>
      <c r="U80" s="259"/>
      <c r="V80" s="259"/>
      <c r="W80" s="260"/>
    </row>
    <row r="81" spans="1:23" x14ac:dyDescent="0.2">
      <c r="A81" s="258"/>
      <c r="B81" s="259"/>
      <c r="C81" s="259"/>
      <c r="D81" s="259"/>
      <c r="E81" s="259"/>
      <c r="F81" s="259"/>
      <c r="G81" s="259"/>
      <c r="H81" s="259"/>
      <c r="I81" s="259"/>
      <c r="J81" s="259"/>
      <c r="K81" s="259"/>
      <c r="L81" s="259"/>
      <c r="M81" s="259"/>
      <c r="N81" s="259"/>
      <c r="O81" s="259"/>
      <c r="P81" s="259"/>
      <c r="Q81" s="259"/>
      <c r="R81" s="259"/>
      <c r="S81" s="259"/>
      <c r="T81" s="259"/>
      <c r="U81" s="259"/>
      <c r="V81" s="259"/>
      <c r="W81" s="260"/>
    </row>
    <row r="82" spans="1:23" x14ac:dyDescent="0.2">
      <c r="A82" s="261"/>
      <c r="B82" s="262"/>
      <c r="C82" s="262"/>
      <c r="D82" s="262"/>
      <c r="E82" s="262"/>
      <c r="F82" s="262"/>
      <c r="G82" s="262"/>
      <c r="H82" s="262"/>
      <c r="I82" s="262"/>
      <c r="J82" s="262"/>
      <c r="K82" s="262"/>
      <c r="L82" s="262"/>
      <c r="M82" s="262"/>
      <c r="N82" s="262"/>
      <c r="O82" s="262"/>
      <c r="P82" s="262"/>
      <c r="Q82" s="262"/>
      <c r="R82" s="262"/>
      <c r="S82" s="262"/>
      <c r="T82" s="262"/>
      <c r="U82" s="262"/>
      <c r="V82" s="262"/>
      <c r="W82" s="263"/>
    </row>
    <row r="83" spans="1:23" x14ac:dyDescent="0.2">
      <c r="A83" s="2"/>
      <c r="B83" s="2"/>
      <c r="C83" s="2"/>
      <c r="D83" s="2"/>
      <c r="E83" s="2"/>
      <c r="F83" s="2"/>
      <c r="G83" s="2"/>
      <c r="H83" s="2"/>
      <c r="I83" s="2"/>
      <c r="J83" s="2"/>
      <c r="K83" s="2"/>
      <c r="L83" s="2"/>
      <c r="M83" s="2"/>
      <c r="N83" s="2"/>
      <c r="O83" s="2"/>
      <c r="P83" s="2"/>
      <c r="Q83" s="2"/>
      <c r="R83" s="2"/>
      <c r="S83" s="2"/>
      <c r="T83" s="2"/>
      <c r="U83" s="2"/>
      <c r="V83" s="2"/>
      <c r="W83" s="2"/>
    </row>
    <row r="84" spans="1:23" x14ac:dyDescent="0.2">
      <c r="A84" s="2"/>
      <c r="B84" s="2"/>
      <c r="C84" s="2"/>
      <c r="D84" s="2"/>
      <c r="E84" s="2"/>
      <c r="F84" s="2"/>
      <c r="G84" s="2"/>
      <c r="H84" s="2"/>
      <c r="I84" s="2"/>
      <c r="J84" s="2"/>
      <c r="K84" s="2"/>
      <c r="L84" s="2"/>
      <c r="M84" s="2"/>
      <c r="N84" s="2"/>
      <c r="O84" s="2"/>
      <c r="P84" s="2"/>
      <c r="Q84" s="2"/>
      <c r="R84" s="2"/>
      <c r="S84" s="2"/>
      <c r="T84" s="2"/>
      <c r="U84" s="2"/>
      <c r="V84" s="2"/>
      <c r="W84" s="2"/>
    </row>
    <row r="85" spans="1:23" x14ac:dyDescent="0.2">
      <c r="A85" s="2"/>
      <c r="B85" s="2"/>
      <c r="C85" s="2"/>
      <c r="D85" s="2"/>
      <c r="E85" s="2"/>
      <c r="F85" s="2"/>
      <c r="G85" s="2"/>
      <c r="H85" s="2"/>
      <c r="I85" s="2"/>
      <c r="J85" s="2"/>
      <c r="K85" s="2"/>
      <c r="L85" s="2"/>
      <c r="M85" s="2"/>
      <c r="N85" s="2"/>
      <c r="O85" s="2"/>
      <c r="P85" s="2"/>
      <c r="Q85" s="2"/>
      <c r="R85" s="2"/>
      <c r="S85" s="2"/>
      <c r="T85" s="2"/>
      <c r="U85" s="2"/>
      <c r="V85" s="2"/>
      <c r="W85" s="2"/>
    </row>
    <row r="86" spans="1:23" x14ac:dyDescent="0.2">
      <c r="A86" s="2"/>
      <c r="B86" s="2"/>
      <c r="C86" s="2"/>
      <c r="D86" s="2"/>
      <c r="E86" s="2"/>
      <c r="F86" s="2"/>
      <c r="G86" s="2"/>
      <c r="H86" s="2"/>
      <c r="I86" s="2"/>
      <c r="J86" s="2"/>
      <c r="K86" s="2"/>
      <c r="L86" s="2"/>
      <c r="M86" s="2"/>
      <c r="N86" s="2"/>
      <c r="O86" s="2"/>
      <c r="P86" s="2"/>
      <c r="Q86" s="2"/>
      <c r="R86" s="2"/>
      <c r="S86" s="2"/>
      <c r="T86" s="2"/>
      <c r="U86" s="2"/>
      <c r="V86" s="2"/>
      <c r="W86" s="2"/>
    </row>
    <row r="87" spans="1:23" x14ac:dyDescent="0.2">
      <c r="A87" s="2"/>
      <c r="B87" s="2"/>
      <c r="C87" s="2"/>
      <c r="D87" s="2"/>
      <c r="E87" s="2"/>
      <c r="F87" s="2"/>
      <c r="G87" s="2"/>
      <c r="H87" s="2"/>
      <c r="I87" s="2"/>
      <c r="J87" s="2"/>
      <c r="K87" s="2"/>
      <c r="L87" s="2"/>
      <c r="M87" s="2"/>
      <c r="N87" s="2"/>
      <c r="O87" s="2"/>
      <c r="P87" s="2"/>
      <c r="Q87" s="2"/>
      <c r="R87" s="2"/>
      <c r="S87" s="2"/>
      <c r="T87" s="2"/>
      <c r="U87" s="2"/>
      <c r="V87" s="2"/>
      <c r="W87" s="2"/>
    </row>
    <row r="88" spans="1:23" x14ac:dyDescent="0.2">
      <c r="A88" s="2"/>
      <c r="B88" s="2"/>
      <c r="C88" s="2"/>
      <c r="D88" s="2"/>
      <c r="E88" s="2"/>
      <c r="F88" s="2"/>
      <c r="G88" s="2"/>
      <c r="H88" s="2"/>
      <c r="I88" s="2"/>
      <c r="J88" s="2"/>
      <c r="K88" s="2"/>
      <c r="L88" s="2"/>
      <c r="M88" s="2"/>
      <c r="N88" s="2"/>
      <c r="O88" s="2"/>
      <c r="P88" s="2"/>
      <c r="Q88" s="2"/>
      <c r="R88" s="2"/>
      <c r="S88" s="2"/>
      <c r="T88" s="2"/>
      <c r="U88" s="2"/>
      <c r="V88" s="2"/>
      <c r="W88" s="2"/>
    </row>
    <row r="89" spans="1:23" x14ac:dyDescent="0.2">
      <c r="A89" s="2"/>
      <c r="B89" s="2"/>
      <c r="C89" s="2"/>
      <c r="D89" s="2"/>
      <c r="E89" s="2"/>
      <c r="F89" s="2"/>
      <c r="G89" s="2"/>
      <c r="H89" s="2"/>
      <c r="I89" s="2"/>
      <c r="J89" s="2"/>
      <c r="K89" s="2"/>
      <c r="L89" s="2"/>
      <c r="M89" s="2"/>
      <c r="N89" s="2"/>
      <c r="O89" s="2"/>
      <c r="P89" s="2"/>
      <c r="Q89" s="2"/>
      <c r="R89" s="2"/>
      <c r="S89" s="2"/>
      <c r="T89" s="2"/>
      <c r="U89" s="2"/>
      <c r="V89" s="2"/>
      <c r="W89" s="2"/>
    </row>
    <row r="90" spans="1:23" x14ac:dyDescent="0.2">
      <c r="A90" s="2"/>
      <c r="B90" s="2"/>
      <c r="C90" s="2"/>
      <c r="D90" s="2"/>
      <c r="E90" s="2"/>
      <c r="F90" s="2"/>
      <c r="G90" s="2"/>
      <c r="H90" s="2"/>
      <c r="I90" s="2"/>
      <c r="J90" s="2"/>
      <c r="K90" s="2"/>
      <c r="L90" s="2"/>
      <c r="M90" s="2"/>
      <c r="N90" s="2"/>
      <c r="O90" s="2"/>
      <c r="P90" s="2"/>
      <c r="Q90" s="2"/>
      <c r="R90" s="2"/>
      <c r="S90" s="2"/>
      <c r="T90" s="2"/>
      <c r="U90" s="2"/>
      <c r="V90" s="2"/>
      <c r="W90" s="2"/>
    </row>
    <row r="91" spans="1:23" x14ac:dyDescent="0.2">
      <c r="A91" s="2"/>
      <c r="B91" s="2"/>
      <c r="C91" s="2"/>
      <c r="D91" s="2"/>
      <c r="E91" s="2"/>
      <c r="F91" s="2"/>
      <c r="G91" s="2"/>
      <c r="H91" s="2"/>
      <c r="I91" s="2"/>
      <c r="J91" s="2"/>
      <c r="K91" s="2"/>
      <c r="L91" s="2"/>
      <c r="M91" s="2"/>
      <c r="N91" s="2"/>
      <c r="O91" s="2"/>
      <c r="P91" s="2"/>
      <c r="Q91" s="2"/>
      <c r="R91" s="2"/>
      <c r="S91" s="2"/>
      <c r="T91" s="2"/>
      <c r="U91" s="2"/>
      <c r="V91" s="2"/>
      <c r="W91" s="2"/>
    </row>
    <row r="92" spans="1:23" x14ac:dyDescent="0.2">
      <c r="A92" s="2"/>
      <c r="B92" s="2"/>
      <c r="C92" s="2"/>
      <c r="D92" s="2"/>
      <c r="E92" s="2"/>
      <c r="F92" s="2"/>
      <c r="G92" s="2"/>
      <c r="H92" s="2"/>
      <c r="I92" s="2"/>
      <c r="J92" s="2"/>
      <c r="K92" s="2"/>
      <c r="L92" s="2"/>
      <c r="M92" s="2"/>
      <c r="N92" s="2"/>
      <c r="O92" s="2"/>
      <c r="P92" s="2"/>
      <c r="Q92" s="2"/>
      <c r="R92" s="2"/>
      <c r="S92" s="2"/>
      <c r="T92" s="2"/>
      <c r="U92" s="2"/>
      <c r="V92" s="2"/>
      <c r="W92" s="2"/>
    </row>
    <row r="93" spans="1:23" x14ac:dyDescent="0.2">
      <c r="A93" s="2"/>
      <c r="B93" s="2"/>
      <c r="C93" s="2"/>
      <c r="D93" s="2"/>
      <c r="E93" s="2"/>
      <c r="F93" s="2"/>
      <c r="G93" s="2"/>
      <c r="H93" s="2"/>
      <c r="I93" s="2"/>
      <c r="J93" s="2"/>
      <c r="K93" s="2"/>
      <c r="L93" s="2"/>
      <c r="M93" s="2"/>
      <c r="N93" s="2"/>
      <c r="O93" s="2"/>
      <c r="P93" s="2"/>
      <c r="Q93" s="2"/>
      <c r="R93" s="2"/>
      <c r="S93" s="2"/>
      <c r="T93" s="2"/>
      <c r="U93" s="2"/>
      <c r="V93" s="2"/>
      <c r="W93" s="2"/>
    </row>
    <row r="94" spans="1:23" x14ac:dyDescent="0.2">
      <c r="A94" s="2"/>
      <c r="B94" s="2"/>
      <c r="C94" s="2"/>
      <c r="D94" s="2"/>
      <c r="E94" s="2"/>
      <c r="F94" s="2"/>
      <c r="G94" s="2"/>
      <c r="H94" s="2"/>
      <c r="I94" s="2"/>
      <c r="J94" s="2"/>
      <c r="K94" s="2"/>
      <c r="L94" s="2"/>
      <c r="M94" s="2"/>
      <c r="N94" s="2"/>
      <c r="O94" s="2"/>
      <c r="P94" s="2"/>
      <c r="Q94" s="2"/>
      <c r="R94" s="2"/>
      <c r="S94" s="2"/>
      <c r="T94" s="2"/>
      <c r="U94" s="2"/>
      <c r="V94" s="2"/>
      <c r="W94" s="2"/>
    </row>
    <row r="95" spans="1:23" x14ac:dyDescent="0.2">
      <c r="A95" s="2"/>
      <c r="B95" s="2"/>
      <c r="C95" s="2"/>
      <c r="D95" s="2"/>
      <c r="E95" s="2"/>
      <c r="F95" s="2"/>
      <c r="G95" s="2"/>
      <c r="H95" s="2"/>
      <c r="I95" s="2"/>
      <c r="J95" s="2"/>
      <c r="K95" s="2"/>
      <c r="L95" s="2"/>
      <c r="M95" s="2"/>
      <c r="N95" s="2"/>
      <c r="O95" s="2"/>
      <c r="P95" s="2"/>
      <c r="Q95" s="2"/>
      <c r="R95" s="2"/>
      <c r="S95" s="2"/>
      <c r="T95" s="2"/>
      <c r="U95" s="2"/>
      <c r="V95" s="2"/>
      <c r="W95" s="2"/>
    </row>
    <row r="96" spans="1:23" x14ac:dyDescent="0.2">
      <c r="A96" s="2"/>
      <c r="B96" s="2"/>
      <c r="C96" s="2"/>
      <c r="D96" s="2"/>
      <c r="E96" s="2"/>
      <c r="F96" s="2"/>
      <c r="G96" s="2"/>
      <c r="H96" s="2"/>
      <c r="I96" s="2"/>
      <c r="J96" s="2"/>
      <c r="K96" s="2"/>
      <c r="L96" s="2"/>
      <c r="M96" s="2"/>
      <c r="N96" s="2"/>
      <c r="O96" s="2"/>
      <c r="P96" s="2"/>
      <c r="Q96" s="2"/>
      <c r="R96" s="2"/>
      <c r="S96" s="2"/>
      <c r="T96" s="2"/>
      <c r="U96" s="2"/>
      <c r="V96" s="2"/>
      <c r="W96" s="2"/>
    </row>
    <row r="97" spans="1:23" x14ac:dyDescent="0.2">
      <c r="A97" s="2"/>
      <c r="B97" s="2"/>
      <c r="C97" s="2"/>
      <c r="D97" s="2"/>
      <c r="E97" s="2"/>
      <c r="F97" s="2"/>
      <c r="G97" s="2"/>
      <c r="H97" s="2"/>
      <c r="I97" s="2"/>
      <c r="J97" s="2"/>
      <c r="K97" s="2"/>
      <c r="L97" s="2"/>
      <c r="M97" s="2"/>
      <c r="N97" s="2"/>
      <c r="O97" s="2"/>
      <c r="P97" s="2"/>
      <c r="Q97" s="2"/>
      <c r="R97" s="2"/>
      <c r="S97" s="2"/>
      <c r="T97" s="2"/>
      <c r="U97" s="2"/>
      <c r="V97" s="2"/>
      <c r="W97" s="2"/>
    </row>
    <row r="98" spans="1:23" x14ac:dyDescent="0.2">
      <c r="A98" s="2"/>
      <c r="B98" s="2"/>
      <c r="C98" s="2"/>
      <c r="D98" s="2"/>
      <c r="E98" s="2"/>
      <c r="F98" s="2"/>
      <c r="G98" s="2"/>
      <c r="H98" s="2"/>
      <c r="I98" s="2"/>
      <c r="J98" s="2"/>
      <c r="K98" s="2"/>
      <c r="L98" s="2"/>
      <c r="M98" s="2"/>
      <c r="N98" s="2"/>
      <c r="O98" s="2"/>
      <c r="P98" s="2"/>
      <c r="Q98" s="2"/>
      <c r="R98" s="2"/>
      <c r="S98" s="2"/>
      <c r="T98" s="2"/>
      <c r="U98" s="2"/>
      <c r="V98" s="2"/>
      <c r="W98" s="2"/>
    </row>
    <row r="99" spans="1:23" x14ac:dyDescent="0.2">
      <c r="A99" s="2"/>
      <c r="B99" s="2"/>
      <c r="C99" s="2"/>
      <c r="D99" s="2"/>
      <c r="E99" s="2"/>
      <c r="F99" s="2"/>
      <c r="G99" s="2"/>
      <c r="H99" s="2"/>
      <c r="I99" s="2"/>
      <c r="J99" s="2"/>
      <c r="K99" s="2"/>
      <c r="L99" s="2"/>
      <c r="M99" s="2"/>
      <c r="N99" s="2"/>
      <c r="O99" s="2"/>
      <c r="P99" s="2"/>
      <c r="Q99" s="2"/>
      <c r="R99" s="2"/>
      <c r="S99" s="2"/>
      <c r="T99" s="2"/>
      <c r="U99" s="2"/>
      <c r="V99" s="2"/>
      <c r="W99" s="2"/>
    </row>
    <row r="100" spans="1:23" x14ac:dyDescent="0.2">
      <c r="A100" s="2"/>
      <c r="B100" s="2"/>
      <c r="C100" s="2"/>
      <c r="D100" s="2"/>
      <c r="E100" s="2"/>
      <c r="F100" s="2"/>
      <c r="G100" s="2"/>
      <c r="H100" s="2"/>
      <c r="I100" s="2"/>
      <c r="J100" s="2"/>
      <c r="K100" s="2"/>
      <c r="L100" s="2"/>
      <c r="M100" s="2"/>
      <c r="N100" s="2"/>
      <c r="O100" s="2"/>
      <c r="P100" s="2"/>
      <c r="Q100" s="2"/>
      <c r="R100" s="2"/>
      <c r="S100" s="2"/>
      <c r="T100" s="2"/>
      <c r="U100" s="2"/>
      <c r="V100" s="2"/>
      <c r="W100" s="2"/>
    </row>
    <row r="101" spans="1:23" x14ac:dyDescent="0.2">
      <c r="A101" s="2"/>
      <c r="B101" s="2"/>
      <c r="C101" s="2"/>
      <c r="D101" s="2"/>
      <c r="E101" s="2"/>
      <c r="F101" s="2"/>
      <c r="G101" s="2"/>
      <c r="H101" s="2"/>
      <c r="I101" s="2"/>
      <c r="J101" s="2"/>
      <c r="K101" s="2"/>
      <c r="L101" s="2"/>
      <c r="M101" s="2"/>
      <c r="N101" s="2"/>
      <c r="O101" s="2"/>
      <c r="P101" s="2"/>
      <c r="Q101" s="2"/>
      <c r="R101" s="2"/>
      <c r="S101" s="2"/>
      <c r="T101" s="2"/>
      <c r="U101" s="2"/>
      <c r="V101" s="2"/>
      <c r="W101" s="2"/>
    </row>
    <row r="102" spans="1:23" x14ac:dyDescent="0.2">
      <c r="A102" s="2"/>
      <c r="B102" s="2"/>
      <c r="C102" s="2"/>
      <c r="D102" s="2"/>
      <c r="E102" s="2"/>
      <c r="F102" s="2"/>
      <c r="G102" s="2"/>
      <c r="H102" s="2"/>
      <c r="I102" s="2"/>
      <c r="J102" s="2"/>
      <c r="K102" s="2"/>
      <c r="L102" s="2"/>
      <c r="M102" s="2"/>
      <c r="N102" s="2"/>
      <c r="O102" s="2"/>
      <c r="P102" s="2"/>
      <c r="Q102" s="2"/>
      <c r="R102" s="2"/>
      <c r="S102" s="2"/>
      <c r="T102" s="2"/>
      <c r="U102" s="2"/>
      <c r="V102" s="2"/>
      <c r="W102" s="2"/>
    </row>
    <row r="103" spans="1:23" x14ac:dyDescent="0.2">
      <c r="A103" s="2"/>
      <c r="B103" s="2"/>
      <c r="C103" s="2"/>
      <c r="D103" s="2"/>
      <c r="E103" s="2"/>
      <c r="F103" s="2"/>
      <c r="G103" s="2"/>
      <c r="H103" s="2"/>
      <c r="I103" s="2"/>
      <c r="J103" s="2"/>
      <c r="K103" s="2"/>
      <c r="L103" s="2"/>
      <c r="M103" s="2"/>
      <c r="N103" s="2"/>
      <c r="O103" s="2"/>
      <c r="P103" s="2"/>
      <c r="Q103" s="2"/>
      <c r="R103" s="2"/>
      <c r="S103" s="2"/>
      <c r="T103" s="2"/>
      <c r="U103" s="2"/>
      <c r="V103" s="2"/>
      <c r="W103" s="2"/>
    </row>
    <row r="104" spans="1:23" x14ac:dyDescent="0.2">
      <c r="A104" s="2"/>
      <c r="B104" s="2"/>
      <c r="C104" s="2"/>
      <c r="D104" s="2"/>
      <c r="E104" s="2"/>
      <c r="F104" s="2"/>
      <c r="G104" s="2"/>
      <c r="H104" s="2"/>
      <c r="I104" s="2"/>
      <c r="J104" s="2"/>
      <c r="K104" s="2"/>
      <c r="L104" s="2"/>
      <c r="M104" s="2"/>
      <c r="N104" s="2"/>
      <c r="O104" s="2"/>
      <c r="P104" s="2"/>
      <c r="Q104" s="2"/>
      <c r="R104" s="2"/>
      <c r="S104" s="2"/>
      <c r="T104" s="2"/>
      <c r="U104" s="2"/>
      <c r="V104" s="2"/>
      <c r="W104" s="2"/>
    </row>
    <row r="105" spans="1:23" x14ac:dyDescent="0.2">
      <c r="A105" s="2"/>
      <c r="B105" s="2"/>
      <c r="C105" s="2"/>
      <c r="D105" s="2"/>
      <c r="E105" s="2"/>
      <c r="F105" s="2"/>
      <c r="G105" s="2"/>
      <c r="H105" s="2"/>
      <c r="I105" s="2"/>
      <c r="J105" s="2"/>
      <c r="K105" s="2"/>
      <c r="L105" s="2"/>
      <c r="M105" s="2"/>
      <c r="N105" s="2"/>
      <c r="O105" s="2"/>
      <c r="P105" s="2"/>
      <c r="Q105" s="2"/>
      <c r="R105" s="2"/>
      <c r="S105" s="2"/>
      <c r="T105" s="2"/>
      <c r="U105" s="2"/>
      <c r="V105" s="2"/>
      <c r="W105" s="2"/>
    </row>
    <row r="106" spans="1:23" x14ac:dyDescent="0.2">
      <c r="A106" s="2"/>
      <c r="B106" s="2"/>
      <c r="C106" s="2"/>
      <c r="D106" s="2"/>
      <c r="E106" s="2"/>
      <c r="F106" s="2"/>
      <c r="G106" s="2"/>
      <c r="H106" s="2"/>
      <c r="I106" s="2"/>
      <c r="J106" s="2"/>
      <c r="K106" s="2"/>
      <c r="L106" s="2"/>
      <c r="M106" s="2"/>
      <c r="N106" s="2"/>
      <c r="O106" s="2"/>
      <c r="P106" s="2"/>
      <c r="Q106" s="2"/>
      <c r="R106" s="2"/>
      <c r="S106" s="2"/>
      <c r="T106" s="2"/>
      <c r="U106" s="2"/>
      <c r="V106" s="2"/>
      <c r="W106" s="2"/>
    </row>
    <row r="107" spans="1:23" x14ac:dyDescent="0.2">
      <c r="A107" s="2"/>
      <c r="B107" s="2"/>
      <c r="C107" s="2"/>
      <c r="D107" s="2"/>
      <c r="E107" s="2"/>
      <c r="F107" s="2"/>
      <c r="G107" s="2"/>
      <c r="H107" s="2"/>
      <c r="I107" s="2"/>
      <c r="J107" s="2"/>
      <c r="K107" s="2"/>
      <c r="L107" s="2"/>
      <c r="M107" s="2"/>
      <c r="N107" s="2"/>
      <c r="O107" s="2"/>
      <c r="P107" s="2"/>
      <c r="Q107" s="2"/>
      <c r="R107" s="2"/>
      <c r="S107" s="2"/>
      <c r="T107" s="2"/>
      <c r="U107" s="2"/>
      <c r="V107" s="2"/>
      <c r="W107" s="2"/>
    </row>
    <row r="108" spans="1:23" x14ac:dyDescent="0.2">
      <c r="A108" s="2"/>
      <c r="B108" s="2"/>
      <c r="C108" s="2"/>
      <c r="D108" s="2"/>
      <c r="E108" s="2"/>
      <c r="F108" s="2"/>
      <c r="G108" s="2"/>
      <c r="H108" s="2"/>
      <c r="I108" s="2"/>
      <c r="J108" s="2"/>
      <c r="K108" s="2"/>
      <c r="L108" s="2"/>
      <c r="M108" s="2"/>
      <c r="N108" s="2"/>
      <c r="O108" s="2"/>
      <c r="P108" s="2"/>
      <c r="Q108" s="2"/>
      <c r="R108" s="2"/>
      <c r="S108" s="2"/>
      <c r="T108" s="2"/>
      <c r="U108" s="2"/>
      <c r="V108" s="2"/>
      <c r="W108" s="2"/>
    </row>
    <row r="109" spans="1:23" x14ac:dyDescent="0.2">
      <c r="A109" s="2"/>
      <c r="B109" s="2"/>
      <c r="C109" s="2"/>
      <c r="D109" s="2"/>
      <c r="E109" s="2"/>
      <c r="F109" s="2"/>
      <c r="G109" s="2"/>
      <c r="H109" s="2"/>
      <c r="I109" s="2"/>
      <c r="J109" s="2"/>
      <c r="K109" s="2"/>
      <c r="L109" s="2"/>
      <c r="M109" s="2"/>
      <c r="N109" s="2"/>
      <c r="O109" s="2"/>
      <c r="P109" s="2"/>
      <c r="Q109" s="2"/>
      <c r="R109" s="2"/>
      <c r="S109" s="2"/>
      <c r="T109" s="2"/>
      <c r="U109" s="2"/>
      <c r="V109" s="2"/>
      <c r="W109" s="2"/>
    </row>
    <row r="110" spans="1:23" x14ac:dyDescent="0.2">
      <c r="A110" s="2"/>
      <c r="B110" s="2"/>
      <c r="C110" s="2"/>
      <c r="D110" s="2"/>
      <c r="E110" s="2"/>
      <c r="F110" s="2"/>
      <c r="G110" s="2"/>
      <c r="H110" s="2"/>
      <c r="I110" s="2"/>
      <c r="J110" s="2"/>
      <c r="K110" s="2"/>
      <c r="L110" s="2"/>
      <c r="M110" s="2"/>
      <c r="N110" s="2"/>
      <c r="O110" s="2"/>
      <c r="P110" s="2"/>
      <c r="Q110" s="2"/>
      <c r="R110" s="2"/>
      <c r="S110" s="2"/>
      <c r="T110" s="2"/>
      <c r="U110" s="2"/>
      <c r="V110" s="2"/>
      <c r="W110" s="2"/>
    </row>
    <row r="111" spans="1:23" x14ac:dyDescent="0.2">
      <c r="A111" s="2"/>
      <c r="B111" s="2"/>
      <c r="C111" s="2"/>
      <c r="D111" s="2"/>
      <c r="E111" s="2"/>
      <c r="F111" s="2"/>
      <c r="G111" s="2"/>
      <c r="H111" s="2"/>
      <c r="I111" s="2"/>
      <c r="J111" s="2"/>
      <c r="K111" s="2"/>
      <c r="L111" s="2"/>
      <c r="M111" s="2"/>
      <c r="N111" s="2"/>
      <c r="O111" s="2"/>
      <c r="P111" s="2"/>
      <c r="Q111" s="2"/>
      <c r="R111" s="2"/>
      <c r="S111" s="2"/>
      <c r="T111" s="2"/>
      <c r="U111" s="2"/>
      <c r="V111" s="2"/>
      <c r="W111" s="2"/>
    </row>
    <row r="112" spans="1:23" x14ac:dyDescent="0.2">
      <c r="A112" s="2"/>
      <c r="B112" s="2"/>
      <c r="C112" s="2"/>
      <c r="D112" s="2"/>
      <c r="E112" s="2"/>
      <c r="F112" s="2"/>
      <c r="G112" s="2"/>
      <c r="H112" s="2"/>
      <c r="I112" s="2"/>
      <c r="J112" s="2"/>
      <c r="K112" s="2"/>
      <c r="L112" s="2"/>
      <c r="M112" s="2"/>
      <c r="N112" s="2"/>
      <c r="O112" s="2"/>
      <c r="P112" s="2"/>
      <c r="Q112" s="2"/>
      <c r="R112" s="2"/>
      <c r="S112" s="2"/>
      <c r="T112" s="2"/>
      <c r="U112" s="2"/>
      <c r="V112" s="2"/>
      <c r="W112" s="2"/>
    </row>
    <row r="113" spans="1:23" x14ac:dyDescent="0.2">
      <c r="A113" s="2"/>
      <c r="B113" s="2"/>
      <c r="C113" s="2"/>
      <c r="D113" s="2"/>
      <c r="E113" s="2"/>
      <c r="F113" s="2"/>
      <c r="G113" s="2"/>
      <c r="H113" s="2"/>
      <c r="I113" s="2"/>
      <c r="J113" s="2"/>
      <c r="K113" s="2"/>
      <c r="L113" s="2"/>
      <c r="M113" s="2"/>
      <c r="N113" s="2"/>
      <c r="O113" s="2"/>
      <c r="P113" s="2"/>
      <c r="Q113" s="2"/>
      <c r="R113" s="2"/>
      <c r="S113" s="2"/>
      <c r="T113" s="2"/>
      <c r="U113" s="2"/>
      <c r="V113" s="2"/>
      <c r="W113" s="2"/>
    </row>
    <row r="114" spans="1:23" x14ac:dyDescent="0.2">
      <c r="A114" s="2"/>
      <c r="B114" s="2"/>
      <c r="C114" s="2"/>
      <c r="D114" s="2"/>
      <c r="E114" s="2"/>
      <c r="F114" s="2"/>
      <c r="G114" s="2"/>
      <c r="H114" s="2"/>
      <c r="I114" s="2"/>
      <c r="J114" s="2"/>
      <c r="K114" s="2"/>
      <c r="L114" s="2"/>
      <c r="M114" s="2"/>
      <c r="N114" s="2"/>
      <c r="O114" s="2"/>
      <c r="P114" s="2"/>
      <c r="Q114" s="2"/>
      <c r="R114" s="2"/>
      <c r="S114" s="2"/>
      <c r="T114" s="2"/>
      <c r="U114" s="2"/>
      <c r="V114" s="2"/>
      <c r="W114" s="2"/>
    </row>
    <row r="115" spans="1:23" x14ac:dyDescent="0.2">
      <c r="A115" s="2"/>
      <c r="B115" s="2"/>
      <c r="C115" s="2"/>
      <c r="D115" s="2"/>
      <c r="E115" s="2"/>
      <c r="F115" s="2"/>
      <c r="G115" s="2"/>
      <c r="H115" s="2"/>
      <c r="I115" s="2"/>
      <c r="J115" s="2"/>
      <c r="K115" s="2"/>
      <c r="L115" s="2"/>
      <c r="M115" s="2"/>
      <c r="N115" s="2"/>
      <c r="O115" s="2"/>
      <c r="P115" s="2"/>
      <c r="Q115" s="2"/>
      <c r="R115" s="2"/>
      <c r="S115" s="2"/>
      <c r="T115" s="2"/>
      <c r="U115" s="2"/>
      <c r="V115" s="2"/>
      <c r="W115" s="2"/>
    </row>
    <row r="116" spans="1:23" x14ac:dyDescent="0.2">
      <c r="A116" s="2"/>
      <c r="B116" s="2"/>
      <c r="C116" s="2"/>
      <c r="D116" s="2"/>
      <c r="E116" s="2"/>
      <c r="F116" s="2"/>
      <c r="G116" s="2"/>
      <c r="H116" s="2"/>
      <c r="I116" s="2"/>
      <c r="J116" s="2"/>
      <c r="K116" s="2"/>
      <c r="L116" s="2"/>
      <c r="M116" s="2"/>
      <c r="N116" s="2"/>
      <c r="O116" s="2"/>
      <c r="P116" s="2"/>
      <c r="Q116" s="2"/>
      <c r="R116" s="2"/>
      <c r="S116" s="2"/>
      <c r="T116" s="2"/>
      <c r="U116" s="2"/>
      <c r="V116" s="2"/>
      <c r="W116" s="2"/>
    </row>
    <row r="117" spans="1:23" x14ac:dyDescent="0.2">
      <c r="A117" s="2"/>
      <c r="B117" s="2"/>
      <c r="C117" s="2"/>
      <c r="D117" s="2"/>
      <c r="E117" s="2"/>
      <c r="F117" s="2"/>
      <c r="G117" s="2"/>
      <c r="H117" s="2"/>
      <c r="I117" s="2"/>
      <c r="J117" s="2"/>
      <c r="K117" s="2"/>
      <c r="L117" s="2"/>
      <c r="M117" s="2"/>
      <c r="N117" s="2"/>
      <c r="O117" s="2"/>
      <c r="P117" s="2"/>
      <c r="Q117" s="2"/>
      <c r="R117" s="2"/>
      <c r="S117" s="2"/>
      <c r="T117" s="2"/>
      <c r="U117" s="2"/>
      <c r="V117" s="2"/>
      <c r="W117" s="2"/>
    </row>
    <row r="118" spans="1:23" x14ac:dyDescent="0.2">
      <c r="A118" s="2"/>
      <c r="B118" s="2"/>
      <c r="C118" s="2"/>
      <c r="D118" s="2"/>
      <c r="E118" s="2"/>
      <c r="F118" s="2"/>
      <c r="G118" s="2"/>
      <c r="H118" s="2"/>
      <c r="I118" s="2"/>
      <c r="J118" s="2"/>
      <c r="K118" s="2"/>
      <c r="L118" s="2"/>
      <c r="M118" s="2"/>
      <c r="N118" s="2"/>
      <c r="O118" s="2"/>
      <c r="P118" s="2"/>
      <c r="Q118" s="2"/>
      <c r="R118" s="2"/>
      <c r="S118" s="2"/>
      <c r="T118" s="2"/>
      <c r="U118" s="2"/>
      <c r="V118" s="2"/>
      <c r="W118" s="2"/>
    </row>
    <row r="119" spans="1:23" x14ac:dyDescent="0.2">
      <c r="A119" s="2"/>
      <c r="B119" s="2"/>
      <c r="C119" s="2"/>
      <c r="D119" s="2"/>
      <c r="E119" s="2"/>
      <c r="F119" s="2"/>
      <c r="G119" s="2"/>
      <c r="H119" s="2"/>
      <c r="I119" s="2"/>
      <c r="J119" s="2"/>
      <c r="K119" s="2"/>
      <c r="L119" s="2"/>
      <c r="M119" s="2"/>
      <c r="N119" s="2"/>
      <c r="O119" s="2"/>
      <c r="P119" s="2"/>
      <c r="Q119" s="2"/>
      <c r="R119" s="2"/>
      <c r="S119" s="2"/>
      <c r="T119" s="2"/>
      <c r="U119" s="2"/>
      <c r="V119" s="2"/>
      <c r="W119" s="2"/>
    </row>
    <row r="120" spans="1:23" x14ac:dyDescent="0.2">
      <c r="A120" s="2"/>
      <c r="B120" s="2"/>
      <c r="C120" s="2"/>
      <c r="D120" s="2"/>
      <c r="E120" s="2"/>
      <c r="F120" s="2"/>
      <c r="G120" s="2"/>
      <c r="H120" s="2"/>
      <c r="I120" s="2"/>
      <c r="J120" s="2"/>
      <c r="K120" s="2"/>
      <c r="L120" s="2"/>
      <c r="M120" s="2"/>
      <c r="N120" s="2"/>
      <c r="O120" s="2"/>
      <c r="P120" s="2"/>
      <c r="Q120" s="2"/>
      <c r="R120" s="2"/>
      <c r="S120" s="2"/>
      <c r="T120" s="2"/>
      <c r="U120" s="2"/>
      <c r="V120" s="2"/>
      <c r="W120" s="2"/>
    </row>
    <row r="121" spans="1:23" x14ac:dyDescent="0.2">
      <c r="A121" s="2"/>
      <c r="B121" s="2"/>
      <c r="C121" s="2"/>
      <c r="D121" s="2"/>
      <c r="E121" s="2"/>
      <c r="F121" s="2"/>
      <c r="G121" s="2"/>
      <c r="H121" s="2"/>
      <c r="I121" s="2"/>
      <c r="J121" s="2"/>
      <c r="K121" s="2"/>
      <c r="L121" s="2"/>
      <c r="M121" s="2"/>
      <c r="N121" s="2"/>
      <c r="O121" s="2"/>
      <c r="P121" s="2"/>
      <c r="Q121" s="2"/>
      <c r="R121" s="2"/>
      <c r="S121" s="2"/>
      <c r="T121" s="2"/>
      <c r="U121" s="2"/>
      <c r="V121" s="2"/>
      <c r="W121" s="2"/>
    </row>
    <row r="122" spans="1:23" x14ac:dyDescent="0.2">
      <c r="A122" s="2"/>
      <c r="B122" s="2"/>
      <c r="C122" s="2"/>
      <c r="D122" s="2"/>
      <c r="E122" s="2"/>
      <c r="F122" s="2"/>
      <c r="G122" s="2"/>
      <c r="H122" s="2"/>
      <c r="I122" s="2"/>
      <c r="J122" s="2"/>
      <c r="K122" s="2"/>
      <c r="L122" s="2"/>
      <c r="M122" s="2"/>
      <c r="N122" s="2"/>
      <c r="O122" s="2"/>
      <c r="P122" s="2"/>
      <c r="Q122" s="2"/>
      <c r="R122" s="2"/>
      <c r="S122" s="2"/>
      <c r="T122" s="2"/>
      <c r="U122" s="2"/>
      <c r="V122" s="2"/>
      <c r="W122" s="2"/>
    </row>
    <row r="123" spans="1:23" x14ac:dyDescent="0.2">
      <c r="A123" s="2"/>
      <c r="B123" s="2"/>
      <c r="C123" s="2"/>
      <c r="D123" s="2"/>
      <c r="E123" s="2"/>
      <c r="F123" s="2"/>
      <c r="G123" s="2"/>
      <c r="H123" s="2"/>
      <c r="I123" s="2"/>
      <c r="J123" s="2"/>
      <c r="K123" s="2"/>
      <c r="L123" s="2"/>
      <c r="M123" s="2"/>
      <c r="N123" s="2"/>
      <c r="O123" s="2"/>
      <c r="P123" s="2"/>
      <c r="Q123" s="2"/>
      <c r="R123" s="2"/>
      <c r="S123" s="2"/>
      <c r="T123" s="2"/>
      <c r="U123" s="2"/>
      <c r="V123" s="2"/>
      <c r="W123" s="2"/>
    </row>
    <row r="124" spans="1:23" x14ac:dyDescent="0.2">
      <c r="A124" s="2"/>
      <c r="B124" s="2"/>
      <c r="C124" s="2"/>
      <c r="D124" s="2"/>
      <c r="E124" s="2"/>
      <c r="F124" s="2"/>
      <c r="G124" s="2"/>
      <c r="H124" s="2"/>
      <c r="I124" s="2"/>
      <c r="J124" s="2"/>
      <c r="K124" s="2"/>
      <c r="L124" s="2"/>
      <c r="M124" s="2"/>
      <c r="N124" s="2"/>
      <c r="O124" s="2"/>
      <c r="P124" s="2"/>
      <c r="Q124" s="2"/>
      <c r="R124" s="2"/>
      <c r="S124" s="2"/>
      <c r="T124" s="2"/>
      <c r="U124" s="2"/>
      <c r="V124" s="2"/>
      <c r="W124" s="2"/>
    </row>
    <row r="125" spans="1:23" x14ac:dyDescent="0.2">
      <c r="A125" s="2"/>
      <c r="B125" s="2"/>
      <c r="C125" s="2"/>
      <c r="D125" s="2"/>
      <c r="E125" s="2"/>
      <c r="F125" s="2"/>
      <c r="G125" s="2"/>
      <c r="H125" s="2"/>
      <c r="I125" s="2"/>
      <c r="J125" s="2"/>
      <c r="K125" s="2"/>
      <c r="L125" s="2"/>
      <c r="M125" s="2"/>
      <c r="N125" s="2"/>
      <c r="O125" s="2"/>
      <c r="P125" s="2"/>
      <c r="Q125" s="2"/>
      <c r="R125" s="2"/>
      <c r="S125" s="2"/>
      <c r="T125" s="2"/>
      <c r="U125" s="2"/>
      <c r="V125" s="2"/>
      <c r="W125" s="2"/>
    </row>
    <row r="126" spans="1:23" x14ac:dyDescent="0.2">
      <c r="A126" s="2"/>
      <c r="B126" s="2"/>
      <c r="C126" s="2"/>
      <c r="D126" s="2"/>
      <c r="E126" s="2"/>
      <c r="F126" s="2"/>
      <c r="G126" s="2"/>
      <c r="H126" s="2"/>
      <c r="I126" s="2"/>
      <c r="J126" s="2"/>
      <c r="K126" s="2"/>
      <c r="L126" s="2"/>
      <c r="M126" s="2"/>
      <c r="N126" s="2"/>
      <c r="O126" s="2"/>
      <c r="P126" s="2"/>
      <c r="Q126" s="2"/>
      <c r="R126" s="2"/>
      <c r="S126" s="2"/>
      <c r="T126" s="2"/>
      <c r="U126" s="2"/>
      <c r="V126" s="2"/>
      <c r="W126" s="2"/>
    </row>
    <row r="127" spans="1:23" x14ac:dyDescent="0.2">
      <c r="A127" s="2"/>
      <c r="B127" s="2"/>
      <c r="C127" s="2"/>
      <c r="D127" s="2"/>
      <c r="E127" s="2"/>
      <c r="F127" s="2"/>
      <c r="G127" s="2"/>
      <c r="H127" s="2"/>
      <c r="I127" s="2"/>
      <c r="J127" s="2"/>
      <c r="K127" s="2"/>
      <c r="L127" s="2"/>
      <c r="M127" s="2"/>
      <c r="N127" s="2"/>
      <c r="O127" s="2"/>
      <c r="P127" s="2"/>
      <c r="Q127" s="2"/>
      <c r="R127" s="2"/>
      <c r="S127" s="2"/>
      <c r="T127" s="2"/>
      <c r="U127" s="2"/>
      <c r="V127" s="2"/>
      <c r="W127" s="2"/>
    </row>
    <row r="128" spans="1:23" x14ac:dyDescent="0.2">
      <c r="A128" s="2"/>
      <c r="B128" s="2"/>
      <c r="C128" s="2"/>
      <c r="D128" s="2"/>
      <c r="E128" s="2"/>
      <c r="F128" s="2"/>
      <c r="G128" s="2"/>
      <c r="H128" s="2"/>
      <c r="I128" s="2"/>
      <c r="J128" s="2"/>
      <c r="K128" s="2"/>
      <c r="L128" s="2"/>
      <c r="M128" s="2"/>
      <c r="N128" s="2"/>
      <c r="O128" s="2"/>
      <c r="P128" s="2"/>
      <c r="Q128" s="2"/>
      <c r="R128" s="2"/>
      <c r="S128" s="2"/>
      <c r="T128" s="2"/>
      <c r="U128" s="2"/>
      <c r="V128" s="2"/>
      <c r="W128" s="2"/>
    </row>
    <row r="129" spans="1:23" x14ac:dyDescent="0.2">
      <c r="A129" s="2"/>
      <c r="B129" s="2"/>
      <c r="C129" s="2"/>
      <c r="D129" s="2"/>
      <c r="E129" s="2"/>
      <c r="F129" s="2"/>
      <c r="G129" s="2"/>
      <c r="H129" s="2"/>
      <c r="I129" s="2"/>
      <c r="J129" s="2"/>
      <c r="K129" s="2"/>
      <c r="L129" s="2"/>
      <c r="M129" s="2"/>
      <c r="N129" s="2"/>
      <c r="O129" s="2"/>
      <c r="P129" s="2"/>
      <c r="Q129" s="2"/>
      <c r="R129" s="2"/>
      <c r="S129" s="2"/>
      <c r="T129" s="2"/>
      <c r="U129" s="2"/>
      <c r="V129" s="2"/>
      <c r="W129" s="2"/>
    </row>
    <row r="130" spans="1:23" x14ac:dyDescent="0.2">
      <c r="A130" s="2"/>
      <c r="B130" s="2"/>
      <c r="C130" s="2"/>
      <c r="D130" s="2"/>
      <c r="E130" s="2"/>
      <c r="F130" s="2"/>
      <c r="G130" s="2"/>
      <c r="H130" s="2"/>
      <c r="I130" s="2"/>
      <c r="J130" s="2"/>
      <c r="K130" s="2"/>
      <c r="L130" s="2"/>
      <c r="M130" s="2"/>
      <c r="N130" s="2"/>
      <c r="O130" s="2"/>
      <c r="P130" s="2"/>
      <c r="Q130" s="2"/>
      <c r="R130" s="2"/>
      <c r="S130" s="2"/>
      <c r="T130" s="2"/>
      <c r="U130" s="2"/>
      <c r="V130" s="2"/>
      <c r="W130" s="2"/>
    </row>
    <row r="131" spans="1:23" x14ac:dyDescent="0.2">
      <c r="A131" s="2"/>
      <c r="B131" s="2"/>
      <c r="C131" s="2"/>
      <c r="D131" s="2"/>
      <c r="E131" s="2"/>
      <c r="F131" s="2"/>
      <c r="G131" s="2"/>
      <c r="H131" s="2"/>
      <c r="I131" s="2"/>
      <c r="J131" s="2"/>
      <c r="K131" s="2"/>
      <c r="L131" s="2"/>
      <c r="M131" s="2"/>
      <c r="N131" s="2"/>
      <c r="O131" s="2"/>
      <c r="P131" s="2"/>
      <c r="Q131" s="2"/>
      <c r="R131" s="2"/>
      <c r="S131" s="2"/>
      <c r="T131" s="2"/>
      <c r="U131" s="2"/>
      <c r="V131" s="2"/>
      <c r="W131" s="2"/>
    </row>
    <row r="132" spans="1:23" x14ac:dyDescent="0.2">
      <c r="A132" s="2"/>
      <c r="B132" s="2"/>
      <c r="C132" s="2"/>
      <c r="D132" s="2"/>
      <c r="E132" s="2"/>
      <c r="F132" s="2"/>
      <c r="G132" s="2"/>
      <c r="H132" s="2"/>
      <c r="I132" s="2"/>
      <c r="J132" s="2"/>
      <c r="K132" s="2"/>
      <c r="L132" s="2"/>
      <c r="M132" s="2"/>
      <c r="N132" s="2"/>
      <c r="O132" s="2"/>
      <c r="P132" s="2"/>
      <c r="Q132" s="2"/>
      <c r="R132" s="2"/>
      <c r="S132" s="2"/>
      <c r="T132" s="2"/>
      <c r="U132" s="2"/>
      <c r="V132" s="2"/>
      <c r="W132" s="2"/>
    </row>
    <row r="133" spans="1:23" x14ac:dyDescent="0.2">
      <c r="A133" s="2"/>
      <c r="B133" s="2"/>
      <c r="C133" s="2"/>
      <c r="D133" s="2"/>
      <c r="E133" s="2"/>
      <c r="F133" s="2"/>
      <c r="G133" s="2"/>
      <c r="H133" s="2"/>
      <c r="I133" s="2"/>
      <c r="J133" s="2"/>
      <c r="K133" s="2"/>
      <c r="L133" s="2"/>
      <c r="M133" s="2"/>
      <c r="N133" s="2"/>
      <c r="O133" s="2"/>
      <c r="P133" s="2"/>
      <c r="Q133" s="2"/>
      <c r="R133" s="2"/>
      <c r="S133" s="2"/>
      <c r="T133" s="2"/>
      <c r="U133" s="2"/>
      <c r="V133" s="2"/>
      <c r="W133" s="2"/>
    </row>
    <row r="134" spans="1:23" x14ac:dyDescent="0.2">
      <c r="A134" s="2"/>
      <c r="B134" s="2"/>
      <c r="C134" s="2"/>
      <c r="D134" s="2"/>
      <c r="E134" s="2"/>
      <c r="F134" s="2"/>
      <c r="G134" s="2"/>
      <c r="H134" s="2"/>
      <c r="I134" s="2"/>
      <c r="J134" s="2"/>
      <c r="K134" s="2"/>
      <c r="L134" s="2"/>
      <c r="M134" s="2"/>
      <c r="N134" s="2"/>
      <c r="O134" s="2"/>
      <c r="P134" s="2"/>
      <c r="Q134" s="2"/>
      <c r="R134" s="2"/>
      <c r="S134" s="2"/>
      <c r="T134" s="2"/>
      <c r="U134" s="2"/>
      <c r="V134" s="2"/>
      <c r="W134" s="2"/>
    </row>
    <row r="135" spans="1:23" x14ac:dyDescent="0.2">
      <c r="A135" s="2"/>
      <c r="B135" s="2"/>
      <c r="C135" s="2"/>
      <c r="D135" s="2"/>
      <c r="E135" s="2"/>
      <c r="F135" s="2"/>
      <c r="G135" s="2"/>
      <c r="H135" s="2"/>
      <c r="I135" s="2"/>
      <c r="J135" s="2"/>
      <c r="K135" s="2"/>
      <c r="L135" s="2"/>
      <c r="M135" s="2"/>
      <c r="N135" s="2"/>
      <c r="O135" s="2"/>
      <c r="P135" s="2"/>
      <c r="Q135" s="2"/>
      <c r="R135" s="2"/>
      <c r="S135" s="2"/>
      <c r="T135" s="2"/>
      <c r="U135" s="2"/>
      <c r="V135" s="2"/>
      <c r="W135" s="2"/>
    </row>
    <row r="136" spans="1:23" x14ac:dyDescent="0.2">
      <c r="A136" s="2"/>
      <c r="B136" s="2"/>
      <c r="C136" s="2"/>
      <c r="D136" s="2"/>
      <c r="E136" s="2"/>
      <c r="F136" s="2"/>
      <c r="G136" s="2"/>
      <c r="H136" s="2"/>
      <c r="I136" s="2"/>
      <c r="J136" s="2"/>
      <c r="K136" s="2"/>
      <c r="L136" s="2"/>
      <c r="M136" s="2"/>
      <c r="N136" s="2"/>
      <c r="O136" s="2"/>
      <c r="P136" s="2"/>
      <c r="Q136" s="2"/>
      <c r="R136" s="2"/>
      <c r="S136" s="2"/>
      <c r="T136" s="2"/>
      <c r="U136" s="2"/>
      <c r="V136" s="2"/>
      <c r="W136" s="2"/>
    </row>
    <row r="137" spans="1:23" x14ac:dyDescent="0.2">
      <c r="A137" s="2"/>
      <c r="B137" s="2"/>
      <c r="C137" s="2"/>
      <c r="D137" s="2"/>
      <c r="E137" s="2"/>
      <c r="F137" s="2"/>
      <c r="G137" s="2"/>
      <c r="H137" s="2"/>
      <c r="I137" s="2"/>
      <c r="J137" s="2"/>
      <c r="K137" s="2"/>
      <c r="L137" s="2"/>
      <c r="M137" s="2"/>
      <c r="N137" s="2"/>
      <c r="O137" s="2"/>
      <c r="P137" s="2"/>
      <c r="Q137" s="2"/>
      <c r="R137" s="2"/>
      <c r="S137" s="2"/>
      <c r="T137" s="2"/>
      <c r="U137" s="2"/>
      <c r="V137" s="2"/>
      <c r="W137" s="2"/>
    </row>
    <row r="138" spans="1:23" x14ac:dyDescent="0.2">
      <c r="A138" s="2"/>
      <c r="B138" s="2"/>
      <c r="C138" s="2"/>
      <c r="D138" s="2"/>
      <c r="E138" s="2"/>
      <c r="F138" s="2"/>
      <c r="G138" s="2"/>
      <c r="H138" s="2"/>
      <c r="I138" s="2"/>
      <c r="J138" s="2"/>
      <c r="K138" s="2"/>
      <c r="L138" s="2"/>
      <c r="M138" s="2"/>
      <c r="N138" s="2"/>
      <c r="O138" s="2"/>
      <c r="P138" s="2"/>
      <c r="Q138" s="2"/>
      <c r="R138" s="2"/>
      <c r="S138" s="2"/>
      <c r="T138" s="2"/>
      <c r="U138" s="2"/>
      <c r="V138" s="2"/>
      <c r="W138" s="2"/>
    </row>
    <row r="139" spans="1:23" x14ac:dyDescent="0.2">
      <c r="A139" s="2"/>
      <c r="B139" s="2"/>
      <c r="C139" s="2"/>
      <c r="D139" s="2"/>
      <c r="E139" s="2"/>
      <c r="F139" s="2"/>
      <c r="G139" s="2"/>
      <c r="H139" s="2"/>
      <c r="I139" s="2"/>
      <c r="J139" s="2"/>
      <c r="K139" s="2"/>
      <c r="L139" s="2"/>
      <c r="M139" s="2"/>
      <c r="N139" s="2"/>
      <c r="O139" s="2"/>
      <c r="P139" s="2"/>
      <c r="Q139" s="2"/>
      <c r="R139" s="2"/>
      <c r="S139" s="2"/>
      <c r="T139" s="2"/>
      <c r="U139" s="2"/>
      <c r="V139" s="2"/>
      <c r="W139" s="2"/>
    </row>
    <row r="140" spans="1:23" x14ac:dyDescent="0.2">
      <c r="A140" s="2"/>
      <c r="B140" s="2"/>
      <c r="C140" s="2"/>
      <c r="D140" s="2"/>
      <c r="E140" s="2"/>
      <c r="F140" s="2"/>
      <c r="G140" s="2"/>
      <c r="H140" s="2"/>
      <c r="I140" s="2"/>
      <c r="J140" s="2"/>
      <c r="K140" s="2"/>
      <c r="L140" s="2"/>
      <c r="M140" s="2"/>
      <c r="N140" s="2"/>
      <c r="O140" s="2"/>
      <c r="P140" s="2"/>
      <c r="Q140" s="2"/>
      <c r="R140" s="2"/>
      <c r="S140" s="2"/>
      <c r="T140" s="2"/>
      <c r="U140" s="2"/>
      <c r="V140" s="2"/>
      <c r="W140" s="2"/>
    </row>
    <row r="141" spans="1:23" x14ac:dyDescent="0.2">
      <c r="A141" s="2"/>
      <c r="B141" s="2"/>
      <c r="C141" s="2"/>
      <c r="D141" s="2"/>
      <c r="E141" s="2"/>
      <c r="F141" s="2"/>
      <c r="G141" s="2"/>
      <c r="H141" s="2"/>
      <c r="I141" s="2"/>
      <c r="J141" s="2"/>
      <c r="K141" s="2"/>
      <c r="L141" s="2"/>
      <c r="M141" s="2"/>
      <c r="N141" s="2"/>
      <c r="O141" s="2"/>
      <c r="P141" s="2"/>
      <c r="Q141" s="2"/>
      <c r="R141" s="2"/>
      <c r="S141" s="2"/>
      <c r="T141" s="2"/>
      <c r="U141" s="2"/>
      <c r="V141" s="2"/>
      <c r="W141" s="2"/>
    </row>
    <row r="142" spans="1:23" x14ac:dyDescent="0.2">
      <c r="A142" s="2"/>
      <c r="B142" s="2"/>
      <c r="C142" s="2"/>
      <c r="D142" s="2"/>
      <c r="E142" s="2"/>
      <c r="F142" s="2"/>
      <c r="G142" s="2"/>
      <c r="H142" s="2"/>
      <c r="I142" s="2"/>
      <c r="J142" s="2"/>
      <c r="K142" s="2"/>
      <c r="L142" s="2"/>
      <c r="M142" s="2"/>
      <c r="N142" s="2"/>
      <c r="O142" s="2"/>
      <c r="P142" s="2"/>
      <c r="Q142" s="2"/>
      <c r="R142" s="2"/>
      <c r="S142" s="2"/>
      <c r="T142" s="2"/>
      <c r="U142" s="2"/>
      <c r="V142" s="2"/>
      <c r="W142" s="2"/>
    </row>
    <row r="143" spans="1:23" x14ac:dyDescent="0.2">
      <c r="A143" s="2"/>
      <c r="B143" s="2"/>
      <c r="C143" s="2"/>
      <c r="D143" s="2"/>
      <c r="E143" s="2"/>
      <c r="F143" s="2"/>
      <c r="G143" s="2"/>
      <c r="H143" s="2"/>
      <c r="I143" s="2"/>
      <c r="J143" s="2"/>
      <c r="K143" s="2"/>
      <c r="L143" s="2"/>
      <c r="M143" s="2"/>
      <c r="N143" s="2"/>
      <c r="O143" s="2"/>
      <c r="P143" s="2"/>
      <c r="Q143" s="2"/>
      <c r="R143" s="2"/>
      <c r="S143" s="2"/>
      <c r="T143" s="2"/>
      <c r="U143" s="2"/>
      <c r="V143" s="2"/>
      <c r="W143" s="2"/>
    </row>
    <row r="144" spans="1:23" x14ac:dyDescent="0.2">
      <c r="A144" s="2"/>
      <c r="B144" s="2"/>
      <c r="C144" s="2"/>
      <c r="D144" s="2"/>
      <c r="E144" s="2"/>
      <c r="F144" s="2"/>
      <c r="G144" s="2"/>
      <c r="H144" s="2"/>
      <c r="I144" s="2"/>
      <c r="J144" s="2"/>
      <c r="K144" s="2"/>
      <c r="L144" s="2"/>
      <c r="M144" s="2"/>
      <c r="N144" s="2"/>
      <c r="O144" s="2"/>
      <c r="P144" s="2"/>
      <c r="Q144" s="2"/>
      <c r="R144" s="2"/>
      <c r="S144" s="2"/>
      <c r="T144" s="2"/>
      <c r="U144" s="2"/>
      <c r="V144" s="2"/>
      <c r="W144" s="2"/>
    </row>
    <row r="145" spans="1:23" x14ac:dyDescent="0.2">
      <c r="A145" s="2"/>
      <c r="B145" s="2"/>
      <c r="C145" s="2"/>
      <c r="D145" s="2"/>
      <c r="E145" s="2"/>
      <c r="F145" s="2"/>
      <c r="G145" s="2"/>
      <c r="H145" s="2"/>
      <c r="I145" s="2"/>
      <c r="J145" s="2"/>
      <c r="K145" s="2"/>
      <c r="L145" s="2"/>
      <c r="M145" s="2"/>
      <c r="N145" s="2"/>
      <c r="O145" s="2"/>
      <c r="P145" s="2"/>
      <c r="Q145" s="2"/>
      <c r="R145" s="2"/>
      <c r="S145" s="2"/>
      <c r="T145" s="2"/>
      <c r="U145" s="2"/>
      <c r="V145" s="2"/>
      <c r="W145" s="2"/>
    </row>
    <row r="146" spans="1:23" x14ac:dyDescent="0.2">
      <c r="A146" s="2"/>
      <c r="B146" s="2"/>
      <c r="C146" s="2"/>
      <c r="D146" s="2"/>
      <c r="E146" s="2"/>
      <c r="F146" s="2"/>
      <c r="G146" s="2"/>
      <c r="H146" s="2"/>
      <c r="I146" s="2"/>
      <c r="J146" s="2"/>
      <c r="K146" s="2"/>
      <c r="L146" s="2"/>
      <c r="M146" s="2"/>
      <c r="N146" s="2"/>
      <c r="O146" s="2"/>
      <c r="P146" s="2"/>
      <c r="Q146" s="2"/>
      <c r="R146" s="2"/>
      <c r="S146" s="2"/>
      <c r="T146" s="2"/>
      <c r="U146" s="2"/>
      <c r="V146" s="2"/>
      <c r="W146" s="2"/>
    </row>
    <row r="147" spans="1:23" x14ac:dyDescent="0.2">
      <c r="A147" s="2"/>
      <c r="B147" s="2"/>
      <c r="C147" s="2"/>
      <c r="D147" s="2"/>
      <c r="E147" s="2"/>
      <c r="F147" s="2"/>
      <c r="G147" s="2"/>
      <c r="H147" s="2"/>
      <c r="I147" s="2"/>
      <c r="J147" s="2"/>
      <c r="K147" s="2"/>
      <c r="L147" s="2"/>
      <c r="M147" s="2"/>
      <c r="N147" s="2"/>
      <c r="O147" s="2"/>
      <c r="P147" s="2"/>
      <c r="Q147" s="2"/>
      <c r="R147" s="2"/>
      <c r="S147" s="2"/>
      <c r="T147" s="2"/>
      <c r="U147" s="2"/>
      <c r="V147" s="2"/>
      <c r="W147" s="2"/>
    </row>
    <row r="148" spans="1:23" x14ac:dyDescent="0.2">
      <c r="A148" s="2"/>
      <c r="B148" s="2"/>
      <c r="C148" s="2"/>
      <c r="D148" s="2"/>
      <c r="E148" s="2"/>
      <c r="F148" s="2"/>
      <c r="G148" s="2"/>
      <c r="H148" s="2"/>
      <c r="I148" s="2"/>
      <c r="J148" s="2"/>
      <c r="K148" s="2"/>
      <c r="L148" s="2"/>
      <c r="M148" s="2"/>
      <c r="N148" s="2"/>
      <c r="O148" s="2"/>
      <c r="P148" s="2"/>
      <c r="Q148" s="2"/>
      <c r="R148" s="2"/>
      <c r="S148" s="2"/>
      <c r="T148" s="2"/>
      <c r="U148" s="2"/>
      <c r="V148" s="2"/>
      <c r="W148" s="2"/>
    </row>
    <row r="149" spans="1:23" x14ac:dyDescent="0.2">
      <c r="A149" s="2"/>
      <c r="B149" s="2"/>
      <c r="C149" s="2"/>
      <c r="D149" s="2"/>
      <c r="E149" s="2"/>
      <c r="F149" s="2"/>
      <c r="G149" s="2"/>
      <c r="H149" s="2"/>
      <c r="I149" s="2"/>
      <c r="J149" s="2"/>
      <c r="K149" s="2"/>
      <c r="L149" s="2"/>
      <c r="M149" s="2"/>
      <c r="N149" s="2"/>
      <c r="O149" s="2"/>
      <c r="P149" s="2"/>
      <c r="Q149" s="2"/>
      <c r="R149" s="2"/>
      <c r="S149" s="2"/>
      <c r="T149" s="2"/>
      <c r="U149" s="2"/>
      <c r="V149" s="2"/>
      <c r="W149" s="2"/>
    </row>
    <row r="150" spans="1:23" x14ac:dyDescent="0.2">
      <c r="A150" s="2"/>
      <c r="B150" s="2"/>
      <c r="C150" s="2"/>
      <c r="D150" s="2"/>
      <c r="E150" s="2"/>
      <c r="F150" s="2"/>
      <c r="G150" s="2"/>
      <c r="H150" s="2"/>
      <c r="I150" s="2"/>
      <c r="J150" s="2"/>
      <c r="K150" s="2"/>
      <c r="L150" s="2"/>
      <c r="M150" s="2"/>
      <c r="N150" s="2"/>
      <c r="O150" s="2"/>
      <c r="P150" s="2"/>
      <c r="Q150" s="2"/>
      <c r="R150" s="2"/>
      <c r="S150" s="2"/>
      <c r="T150" s="2"/>
      <c r="U150" s="2"/>
      <c r="V150" s="2"/>
      <c r="W150" s="2"/>
    </row>
    <row r="151" spans="1:23" x14ac:dyDescent="0.2">
      <c r="A151" s="2"/>
      <c r="B151" s="2"/>
      <c r="C151" s="2"/>
      <c r="D151" s="2"/>
      <c r="E151" s="2"/>
      <c r="F151" s="2"/>
      <c r="G151" s="2"/>
      <c r="H151" s="2"/>
      <c r="I151" s="2"/>
      <c r="J151" s="2"/>
      <c r="K151" s="2"/>
      <c r="L151" s="2"/>
      <c r="M151" s="2"/>
      <c r="N151" s="2"/>
      <c r="O151" s="2"/>
      <c r="P151" s="2"/>
      <c r="Q151" s="2"/>
      <c r="R151" s="2"/>
      <c r="S151" s="2"/>
      <c r="T151" s="2"/>
      <c r="U151" s="2"/>
      <c r="V151" s="2"/>
      <c r="W151" s="2"/>
    </row>
    <row r="152" spans="1:23" x14ac:dyDescent="0.2">
      <c r="A152" s="2"/>
      <c r="B152" s="2"/>
      <c r="C152" s="2"/>
      <c r="D152" s="2"/>
      <c r="E152" s="2"/>
      <c r="F152" s="2"/>
      <c r="G152" s="2"/>
      <c r="H152" s="2"/>
      <c r="I152" s="2"/>
      <c r="J152" s="2"/>
      <c r="K152" s="2"/>
      <c r="L152" s="2"/>
      <c r="M152" s="2"/>
      <c r="N152" s="2"/>
      <c r="O152" s="2"/>
      <c r="P152" s="2"/>
      <c r="Q152" s="2"/>
      <c r="R152" s="2"/>
      <c r="S152" s="2"/>
      <c r="T152" s="2"/>
      <c r="U152" s="2"/>
      <c r="V152" s="2"/>
      <c r="W152" s="2"/>
    </row>
    <row r="153" spans="1:23" x14ac:dyDescent="0.2">
      <c r="A153" s="2"/>
      <c r="B153" s="2"/>
      <c r="C153" s="2"/>
      <c r="D153" s="2"/>
      <c r="E153" s="2"/>
      <c r="F153" s="2"/>
      <c r="G153" s="2"/>
      <c r="H153" s="2"/>
      <c r="I153" s="2"/>
      <c r="J153" s="2"/>
      <c r="K153" s="2"/>
      <c r="L153" s="2"/>
      <c r="M153" s="2"/>
      <c r="N153" s="2"/>
      <c r="O153" s="2"/>
      <c r="P153" s="2"/>
      <c r="Q153" s="2"/>
      <c r="R153" s="2"/>
      <c r="S153" s="2"/>
      <c r="T153" s="2"/>
      <c r="U153" s="2"/>
      <c r="V153" s="2"/>
      <c r="W153" s="2"/>
    </row>
    <row r="154" spans="1:23" x14ac:dyDescent="0.2">
      <c r="A154" s="2"/>
      <c r="B154" s="2"/>
      <c r="C154" s="2"/>
      <c r="D154" s="2"/>
      <c r="E154" s="2"/>
      <c r="F154" s="2"/>
      <c r="G154" s="2"/>
      <c r="H154" s="2"/>
      <c r="I154" s="2"/>
      <c r="J154" s="2"/>
      <c r="K154" s="2"/>
      <c r="L154" s="2"/>
      <c r="M154" s="2"/>
      <c r="N154" s="2"/>
      <c r="O154" s="2"/>
      <c r="P154" s="2"/>
      <c r="Q154" s="2"/>
      <c r="R154" s="2"/>
      <c r="S154" s="2"/>
      <c r="T154" s="2"/>
      <c r="U154" s="2"/>
      <c r="V154" s="2"/>
      <c r="W154" s="2"/>
    </row>
    <row r="155" spans="1:23" x14ac:dyDescent="0.2">
      <c r="A155" s="2"/>
      <c r="B155" s="2"/>
      <c r="C155" s="2"/>
      <c r="D155" s="2"/>
      <c r="E155" s="2"/>
      <c r="F155" s="2"/>
      <c r="G155" s="2"/>
      <c r="H155" s="2"/>
      <c r="I155" s="2"/>
      <c r="J155" s="2"/>
      <c r="K155" s="2"/>
      <c r="L155" s="2"/>
      <c r="M155" s="2"/>
      <c r="N155" s="2"/>
      <c r="O155" s="2"/>
      <c r="P155" s="2"/>
      <c r="Q155" s="2"/>
      <c r="R155" s="2"/>
      <c r="S155" s="2"/>
      <c r="T155" s="2"/>
      <c r="U155" s="2"/>
      <c r="V155" s="2"/>
      <c r="W155" s="2"/>
    </row>
    <row r="156" spans="1:23" x14ac:dyDescent="0.2">
      <c r="A156" s="2"/>
      <c r="B156" s="2"/>
      <c r="C156" s="2"/>
      <c r="D156" s="2"/>
      <c r="E156" s="2"/>
      <c r="F156" s="2"/>
      <c r="G156" s="2"/>
      <c r="H156" s="2"/>
      <c r="I156" s="2"/>
      <c r="J156" s="2"/>
      <c r="K156" s="2"/>
      <c r="L156" s="2"/>
      <c r="M156" s="2"/>
      <c r="N156" s="2"/>
      <c r="O156" s="2"/>
      <c r="P156" s="2"/>
      <c r="Q156" s="2"/>
      <c r="R156" s="2"/>
      <c r="S156" s="2"/>
      <c r="T156" s="2"/>
      <c r="U156" s="2"/>
      <c r="V156" s="2"/>
      <c r="W156" s="2"/>
    </row>
    <row r="157" spans="1:23" x14ac:dyDescent="0.2">
      <c r="A157" s="2"/>
      <c r="B157" s="2"/>
      <c r="C157" s="2"/>
      <c r="D157" s="2"/>
      <c r="E157" s="2"/>
      <c r="F157" s="2"/>
      <c r="G157" s="2"/>
      <c r="H157" s="2"/>
      <c r="I157" s="2"/>
      <c r="J157" s="2"/>
      <c r="K157" s="2"/>
      <c r="L157" s="2"/>
      <c r="M157" s="2"/>
      <c r="N157" s="2"/>
      <c r="O157" s="2"/>
      <c r="P157" s="2"/>
      <c r="Q157" s="2"/>
      <c r="R157" s="2"/>
      <c r="S157" s="2"/>
      <c r="T157" s="2"/>
      <c r="U157" s="2"/>
      <c r="V157" s="2"/>
      <c r="W157" s="2"/>
    </row>
    <row r="158" spans="1:23" x14ac:dyDescent="0.2">
      <c r="A158" s="2"/>
      <c r="B158" s="2"/>
      <c r="C158" s="2"/>
      <c r="D158" s="2"/>
      <c r="E158" s="2"/>
      <c r="F158" s="2"/>
      <c r="G158" s="2"/>
      <c r="H158" s="2"/>
      <c r="I158" s="2"/>
      <c r="J158" s="2"/>
      <c r="K158" s="2"/>
      <c r="L158" s="2"/>
      <c r="M158" s="2"/>
      <c r="N158" s="2"/>
      <c r="O158" s="2"/>
      <c r="P158" s="2"/>
      <c r="Q158" s="2"/>
      <c r="R158" s="2"/>
      <c r="S158" s="2"/>
      <c r="T158" s="2"/>
      <c r="U158" s="2"/>
      <c r="V158" s="2"/>
      <c r="W158" s="2"/>
    </row>
    <row r="159" spans="1:23" x14ac:dyDescent="0.2">
      <c r="A159" s="2"/>
      <c r="B159" s="2"/>
      <c r="C159" s="2"/>
      <c r="D159" s="2"/>
      <c r="E159" s="2"/>
      <c r="F159" s="2"/>
      <c r="G159" s="2"/>
      <c r="H159" s="2"/>
      <c r="I159" s="2"/>
      <c r="J159" s="2"/>
      <c r="K159" s="2"/>
      <c r="L159" s="2"/>
      <c r="M159" s="2"/>
      <c r="N159" s="2"/>
      <c r="O159" s="2"/>
      <c r="P159" s="2"/>
      <c r="Q159" s="2"/>
      <c r="R159" s="2"/>
      <c r="S159" s="2"/>
      <c r="T159" s="2"/>
      <c r="U159" s="2"/>
      <c r="V159" s="2"/>
      <c r="W159" s="2"/>
    </row>
    <row r="160" spans="1:23" x14ac:dyDescent="0.2">
      <c r="A160" s="2"/>
      <c r="B160" s="2"/>
      <c r="C160" s="2"/>
      <c r="D160" s="2"/>
      <c r="E160" s="2"/>
      <c r="F160" s="2"/>
      <c r="G160" s="2"/>
      <c r="H160" s="2"/>
      <c r="I160" s="2"/>
      <c r="J160" s="2"/>
      <c r="K160" s="2"/>
      <c r="L160" s="2"/>
      <c r="M160" s="2"/>
      <c r="N160" s="2"/>
      <c r="O160" s="2"/>
      <c r="P160" s="2"/>
      <c r="Q160" s="2"/>
      <c r="R160" s="2"/>
      <c r="S160" s="2"/>
      <c r="T160" s="2"/>
      <c r="U160" s="2"/>
      <c r="V160" s="2"/>
      <c r="W160" s="2"/>
    </row>
    <row r="161" spans="1:23" x14ac:dyDescent="0.2">
      <c r="A161" s="2"/>
      <c r="B161" s="2"/>
      <c r="C161" s="2"/>
      <c r="D161" s="2"/>
      <c r="E161" s="2"/>
      <c r="F161" s="2"/>
      <c r="G161" s="2"/>
      <c r="H161" s="2"/>
      <c r="I161" s="2"/>
      <c r="J161" s="2"/>
      <c r="K161" s="2"/>
      <c r="L161" s="2"/>
      <c r="M161" s="2"/>
      <c r="N161" s="2"/>
      <c r="O161" s="2"/>
      <c r="P161" s="2"/>
      <c r="Q161" s="2"/>
      <c r="R161" s="2"/>
      <c r="S161" s="2"/>
      <c r="T161" s="2"/>
      <c r="U161" s="2"/>
      <c r="V161" s="2"/>
      <c r="W161" s="2"/>
    </row>
    <row r="162" spans="1:23" x14ac:dyDescent="0.2">
      <c r="A162" s="2"/>
      <c r="B162" s="2"/>
      <c r="C162" s="2"/>
      <c r="D162" s="2"/>
      <c r="E162" s="2"/>
      <c r="F162" s="2"/>
      <c r="G162" s="2"/>
      <c r="H162" s="2"/>
      <c r="I162" s="2"/>
      <c r="J162" s="2"/>
      <c r="K162" s="2"/>
      <c r="L162" s="2"/>
      <c r="M162" s="2"/>
      <c r="N162" s="2"/>
      <c r="O162" s="2"/>
      <c r="P162" s="2"/>
      <c r="Q162" s="2"/>
      <c r="R162" s="2"/>
      <c r="S162" s="2"/>
      <c r="T162" s="2"/>
      <c r="U162" s="2"/>
      <c r="V162" s="2"/>
      <c r="W162" s="2"/>
    </row>
    <row r="163" spans="1:23" x14ac:dyDescent="0.2">
      <c r="A163" s="2"/>
      <c r="B163" s="2"/>
      <c r="C163" s="2"/>
      <c r="D163" s="2"/>
      <c r="E163" s="2"/>
      <c r="F163" s="2"/>
      <c r="G163" s="2"/>
      <c r="H163" s="2"/>
      <c r="I163" s="2"/>
      <c r="J163" s="2"/>
      <c r="K163" s="2"/>
      <c r="L163" s="2"/>
      <c r="M163" s="2"/>
      <c r="N163" s="2"/>
      <c r="O163" s="2"/>
      <c r="P163" s="2"/>
      <c r="Q163" s="2"/>
      <c r="R163" s="2"/>
      <c r="S163" s="2"/>
      <c r="T163" s="2"/>
      <c r="U163" s="2"/>
      <c r="V163" s="2"/>
      <c r="W163" s="2"/>
    </row>
    <row r="164" spans="1:23" x14ac:dyDescent="0.2">
      <c r="A164" s="2"/>
      <c r="B164" s="2"/>
      <c r="C164" s="2"/>
      <c r="D164" s="2"/>
      <c r="E164" s="2"/>
      <c r="F164" s="2"/>
      <c r="G164" s="2"/>
      <c r="H164" s="2"/>
      <c r="I164" s="2"/>
      <c r="J164" s="2"/>
      <c r="K164" s="2"/>
      <c r="L164" s="2"/>
      <c r="M164" s="2"/>
      <c r="N164" s="2"/>
      <c r="O164" s="2"/>
      <c r="P164" s="2"/>
      <c r="Q164" s="2"/>
      <c r="R164" s="2"/>
      <c r="S164" s="2"/>
      <c r="T164" s="2"/>
      <c r="U164" s="2"/>
      <c r="V164" s="2"/>
      <c r="W164" s="2"/>
    </row>
    <row r="165" spans="1:23" x14ac:dyDescent="0.2">
      <c r="A165" s="2"/>
      <c r="B165" s="2"/>
      <c r="C165" s="2"/>
      <c r="D165" s="2"/>
      <c r="E165" s="2"/>
      <c r="F165" s="2"/>
      <c r="G165" s="2"/>
      <c r="H165" s="2"/>
      <c r="I165" s="2"/>
      <c r="J165" s="2"/>
      <c r="K165" s="2"/>
      <c r="L165" s="2"/>
      <c r="M165" s="2"/>
      <c r="N165" s="2"/>
      <c r="O165" s="2"/>
      <c r="P165" s="2"/>
      <c r="Q165" s="2"/>
      <c r="R165" s="2"/>
      <c r="S165" s="2"/>
      <c r="T165" s="2"/>
      <c r="U165" s="2"/>
      <c r="V165" s="2"/>
      <c r="W165" s="2"/>
    </row>
    <row r="166" spans="1:23" x14ac:dyDescent="0.2">
      <c r="A166" s="2"/>
      <c r="B166" s="2"/>
      <c r="C166" s="2"/>
      <c r="D166" s="2"/>
      <c r="E166" s="2"/>
      <c r="F166" s="2"/>
      <c r="G166" s="2"/>
      <c r="H166" s="2"/>
      <c r="I166" s="2"/>
      <c r="J166" s="2"/>
      <c r="K166" s="2"/>
      <c r="L166" s="2"/>
      <c r="M166" s="2"/>
      <c r="N166" s="2"/>
      <c r="O166" s="2"/>
      <c r="P166" s="2"/>
      <c r="Q166" s="2"/>
      <c r="R166" s="2"/>
      <c r="S166" s="2"/>
      <c r="T166" s="2"/>
      <c r="U166" s="2"/>
      <c r="V166" s="2"/>
      <c r="W166" s="2"/>
    </row>
    <row r="167" spans="1:23" x14ac:dyDescent="0.2">
      <c r="A167" s="2"/>
      <c r="B167" s="2"/>
      <c r="C167" s="2"/>
      <c r="D167" s="2"/>
      <c r="E167" s="2"/>
      <c r="F167" s="2"/>
      <c r="G167" s="2"/>
      <c r="H167" s="2"/>
      <c r="I167" s="2"/>
      <c r="J167" s="2"/>
      <c r="K167" s="2"/>
      <c r="L167" s="2"/>
      <c r="M167" s="2"/>
      <c r="N167" s="2"/>
      <c r="O167" s="2"/>
      <c r="P167" s="2"/>
      <c r="Q167" s="2"/>
      <c r="R167" s="2"/>
      <c r="S167" s="2"/>
      <c r="T167" s="2"/>
      <c r="U167" s="2"/>
      <c r="V167" s="2"/>
      <c r="W167" s="2"/>
    </row>
    <row r="168" spans="1:23" x14ac:dyDescent="0.2">
      <c r="A168" s="2"/>
      <c r="B168" s="2"/>
      <c r="C168" s="2"/>
      <c r="D168" s="2"/>
      <c r="E168" s="2"/>
      <c r="F168" s="2"/>
      <c r="G168" s="2"/>
      <c r="H168" s="2"/>
      <c r="I168" s="2"/>
      <c r="J168" s="2"/>
      <c r="K168" s="2"/>
      <c r="L168" s="2"/>
      <c r="M168" s="2"/>
      <c r="N168" s="2"/>
      <c r="O168" s="2"/>
      <c r="P168" s="2"/>
      <c r="Q168" s="2"/>
      <c r="R168" s="2"/>
      <c r="S168" s="2"/>
      <c r="T168" s="2"/>
      <c r="U168" s="2"/>
      <c r="V168" s="2"/>
      <c r="W168" s="2"/>
    </row>
    <row r="169" spans="1:23" x14ac:dyDescent="0.2">
      <c r="A169" s="2"/>
      <c r="B169" s="2"/>
      <c r="C169" s="2"/>
      <c r="D169" s="2"/>
      <c r="E169" s="2"/>
      <c r="F169" s="2"/>
      <c r="G169" s="2"/>
      <c r="H169" s="2"/>
      <c r="I169" s="2"/>
      <c r="J169" s="2"/>
      <c r="K169" s="2"/>
      <c r="L169" s="2"/>
      <c r="M169" s="2"/>
      <c r="N169" s="2"/>
      <c r="O169" s="2"/>
      <c r="P169" s="2"/>
      <c r="Q169" s="2"/>
      <c r="R169" s="2"/>
      <c r="S169" s="2"/>
      <c r="T169" s="2"/>
      <c r="U169" s="2"/>
      <c r="V169" s="2"/>
      <c r="W169" s="2"/>
    </row>
    <row r="170" spans="1:23" x14ac:dyDescent="0.2">
      <c r="A170" s="2"/>
      <c r="B170" s="2"/>
      <c r="C170" s="2"/>
      <c r="D170" s="2"/>
      <c r="E170" s="2"/>
      <c r="F170" s="2"/>
      <c r="G170" s="2"/>
      <c r="H170" s="2"/>
      <c r="I170" s="2"/>
      <c r="J170" s="2"/>
      <c r="K170" s="2"/>
      <c r="L170" s="2"/>
      <c r="M170" s="2"/>
      <c r="N170" s="2"/>
      <c r="O170" s="2"/>
      <c r="P170" s="2"/>
      <c r="Q170" s="2"/>
      <c r="R170" s="2"/>
      <c r="S170" s="2"/>
      <c r="T170" s="2"/>
      <c r="U170" s="2"/>
      <c r="V170" s="2"/>
      <c r="W170" s="2"/>
    </row>
    <row r="171" spans="1:23" x14ac:dyDescent="0.2">
      <c r="A171" s="2"/>
      <c r="B171" s="2"/>
      <c r="C171" s="2"/>
      <c r="D171" s="2"/>
      <c r="E171" s="2"/>
      <c r="F171" s="2"/>
      <c r="G171" s="2"/>
      <c r="H171" s="2"/>
      <c r="I171" s="2"/>
      <c r="J171" s="2"/>
      <c r="K171" s="2"/>
      <c r="L171" s="2"/>
      <c r="M171" s="2"/>
      <c r="N171" s="2"/>
      <c r="O171" s="2"/>
      <c r="P171" s="2"/>
      <c r="Q171" s="2"/>
      <c r="R171" s="2"/>
      <c r="S171" s="2"/>
      <c r="T171" s="2"/>
      <c r="U171" s="2"/>
      <c r="V171" s="2"/>
      <c r="W171" s="2"/>
    </row>
    <row r="172" spans="1:23" x14ac:dyDescent="0.2">
      <c r="A172" s="2"/>
      <c r="B172" s="2"/>
      <c r="C172" s="2"/>
      <c r="D172" s="2"/>
      <c r="E172" s="2"/>
      <c r="F172" s="2"/>
      <c r="G172" s="2"/>
      <c r="H172" s="2"/>
      <c r="I172" s="2"/>
      <c r="J172" s="2"/>
      <c r="K172" s="2"/>
      <c r="L172" s="2"/>
      <c r="M172" s="2"/>
      <c r="N172" s="2"/>
      <c r="O172" s="2"/>
      <c r="P172" s="2"/>
      <c r="Q172" s="2"/>
      <c r="R172" s="2"/>
      <c r="S172" s="2"/>
      <c r="T172" s="2"/>
      <c r="U172" s="2"/>
      <c r="V172" s="2"/>
      <c r="W172" s="2"/>
    </row>
    <row r="173" spans="1:23" x14ac:dyDescent="0.2">
      <c r="A173" s="2"/>
      <c r="B173" s="2"/>
      <c r="C173" s="2"/>
      <c r="D173" s="2"/>
      <c r="E173" s="2"/>
      <c r="F173" s="2"/>
      <c r="G173" s="2"/>
      <c r="H173" s="2"/>
      <c r="I173" s="2"/>
      <c r="J173" s="2"/>
      <c r="K173" s="2"/>
      <c r="L173" s="2"/>
      <c r="M173" s="2"/>
      <c r="N173" s="2"/>
      <c r="O173" s="2"/>
      <c r="P173" s="2"/>
      <c r="Q173" s="2"/>
      <c r="R173" s="2"/>
      <c r="S173" s="2"/>
      <c r="T173" s="2"/>
      <c r="U173" s="2"/>
      <c r="V173" s="2"/>
      <c r="W173" s="2"/>
    </row>
    <row r="174" spans="1:23" x14ac:dyDescent="0.2">
      <c r="A174" s="2"/>
      <c r="B174" s="2"/>
      <c r="C174" s="2"/>
      <c r="D174" s="2"/>
      <c r="E174" s="2"/>
      <c r="F174" s="2"/>
      <c r="G174" s="2"/>
      <c r="H174" s="2"/>
      <c r="I174" s="2"/>
      <c r="J174" s="2"/>
      <c r="K174" s="2"/>
      <c r="L174" s="2"/>
      <c r="M174" s="2"/>
      <c r="N174" s="2"/>
      <c r="O174" s="2"/>
      <c r="P174" s="2"/>
      <c r="Q174" s="2"/>
      <c r="R174" s="2"/>
      <c r="S174" s="2"/>
      <c r="T174" s="2"/>
      <c r="U174" s="2"/>
      <c r="V174" s="2"/>
      <c r="W174" s="2"/>
    </row>
    <row r="175" spans="1:23" x14ac:dyDescent="0.2">
      <c r="A175" s="2"/>
      <c r="B175" s="2"/>
      <c r="C175" s="2"/>
      <c r="D175" s="2"/>
      <c r="E175" s="2"/>
      <c r="F175" s="2"/>
      <c r="G175" s="2"/>
      <c r="H175" s="2"/>
      <c r="I175" s="2"/>
      <c r="J175" s="2"/>
      <c r="K175" s="2"/>
      <c r="L175" s="2"/>
      <c r="M175" s="2"/>
      <c r="N175" s="2"/>
      <c r="O175" s="2"/>
      <c r="P175" s="2"/>
      <c r="Q175" s="2"/>
      <c r="R175" s="2"/>
      <c r="S175" s="2"/>
      <c r="T175" s="2"/>
      <c r="U175" s="2"/>
      <c r="V175" s="2"/>
      <c r="W175" s="2"/>
    </row>
    <row r="176" spans="1:23" x14ac:dyDescent="0.2">
      <c r="A176" s="2"/>
      <c r="B176" s="2"/>
      <c r="C176" s="2"/>
      <c r="D176" s="2"/>
      <c r="E176" s="2"/>
      <c r="F176" s="2"/>
      <c r="G176" s="2"/>
      <c r="H176" s="2"/>
      <c r="I176" s="2"/>
      <c r="J176" s="2"/>
      <c r="K176" s="2"/>
      <c r="L176" s="2"/>
      <c r="M176" s="2"/>
      <c r="N176" s="2"/>
      <c r="O176" s="2"/>
      <c r="P176" s="2"/>
      <c r="Q176" s="2"/>
      <c r="R176" s="2"/>
      <c r="S176" s="2"/>
      <c r="T176" s="2"/>
      <c r="U176" s="2"/>
      <c r="V176" s="2"/>
      <c r="W176" s="2"/>
    </row>
    <row r="177" spans="1:23" x14ac:dyDescent="0.2">
      <c r="A177" s="2"/>
      <c r="B177" s="2"/>
      <c r="C177" s="2"/>
      <c r="D177" s="2"/>
      <c r="E177" s="2"/>
      <c r="F177" s="2"/>
      <c r="G177" s="2"/>
      <c r="H177" s="2"/>
      <c r="I177" s="2"/>
      <c r="J177" s="2"/>
      <c r="K177" s="2"/>
      <c r="L177" s="2"/>
      <c r="M177" s="2"/>
      <c r="N177" s="2"/>
      <c r="O177" s="2"/>
      <c r="P177" s="2"/>
      <c r="Q177" s="2"/>
      <c r="R177" s="2"/>
      <c r="S177" s="2"/>
      <c r="T177" s="2"/>
      <c r="U177" s="2"/>
      <c r="V177" s="2"/>
      <c r="W177" s="2"/>
    </row>
    <row r="178" spans="1:23" x14ac:dyDescent="0.2">
      <c r="A178" s="2"/>
      <c r="B178" s="2"/>
      <c r="C178" s="2"/>
      <c r="D178" s="2"/>
      <c r="E178" s="2"/>
      <c r="F178" s="2"/>
      <c r="G178" s="2"/>
      <c r="H178" s="2"/>
      <c r="I178" s="2"/>
      <c r="J178" s="2"/>
      <c r="K178" s="2"/>
      <c r="L178" s="2"/>
      <c r="M178" s="2"/>
      <c r="N178" s="2"/>
      <c r="O178" s="2"/>
      <c r="P178" s="2"/>
      <c r="Q178" s="2"/>
      <c r="R178" s="2"/>
      <c r="S178" s="2"/>
      <c r="T178" s="2"/>
      <c r="U178" s="2"/>
      <c r="V178" s="2"/>
      <c r="W178" s="2"/>
    </row>
    <row r="179" spans="1:23" x14ac:dyDescent="0.2">
      <c r="A179" s="2"/>
      <c r="B179" s="2"/>
      <c r="C179" s="2"/>
      <c r="D179" s="2"/>
      <c r="E179" s="2"/>
      <c r="F179" s="2"/>
      <c r="G179" s="2"/>
      <c r="H179" s="2"/>
      <c r="I179" s="2"/>
      <c r="J179" s="2"/>
      <c r="K179" s="2"/>
      <c r="L179" s="2"/>
      <c r="M179" s="2"/>
      <c r="N179" s="2"/>
      <c r="O179" s="2"/>
      <c r="P179" s="2"/>
      <c r="Q179" s="2"/>
      <c r="R179" s="2"/>
      <c r="S179" s="2"/>
      <c r="T179" s="2"/>
      <c r="U179" s="2"/>
      <c r="V179" s="2"/>
      <c r="W179" s="2"/>
    </row>
    <row r="180" spans="1:23" x14ac:dyDescent="0.2">
      <c r="A180" s="2"/>
      <c r="B180" s="2"/>
      <c r="C180" s="2"/>
      <c r="D180" s="2"/>
      <c r="E180" s="2"/>
      <c r="F180" s="2"/>
      <c r="G180" s="2"/>
      <c r="H180" s="2"/>
      <c r="I180" s="2"/>
      <c r="J180" s="2"/>
      <c r="K180" s="2"/>
      <c r="L180" s="2"/>
      <c r="M180" s="2"/>
      <c r="N180" s="2"/>
      <c r="O180" s="2"/>
      <c r="P180" s="2"/>
      <c r="Q180" s="2"/>
      <c r="R180" s="2"/>
      <c r="S180" s="2"/>
      <c r="T180" s="2"/>
      <c r="U180" s="2"/>
      <c r="V180" s="2"/>
      <c r="W180" s="2"/>
    </row>
    <row r="181" spans="1:23" x14ac:dyDescent="0.2">
      <c r="A181" s="2"/>
      <c r="B181" s="2"/>
      <c r="C181" s="2"/>
      <c r="D181" s="2"/>
      <c r="E181" s="2"/>
      <c r="F181" s="2"/>
      <c r="G181" s="2"/>
      <c r="H181" s="2"/>
      <c r="I181" s="2"/>
      <c r="J181" s="2"/>
      <c r="K181" s="2"/>
      <c r="L181" s="2"/>
      <c r="M181" s="2"/>
      <c r="N181" s="2"/>
      <c r="O181" s="2"/>
      <c r="P181" s="2"/>
      <c r="Q181" s="2"/>
      <c r="R181" s="2"/>
      <c r="S181" s="2"/>
      <c r="T181" s="2"/>
      <c r="U181" s="2"/>
      <c r="V181" s="2"/>
      <c r="W181" s="2"/>
    </row>
    <row r="182" spans="1:23" x14ac:dyDescent="0.2">
      <c r="A182" s="2"/>
      <c r="B182" s="2"/>
      <c r="C182" s="2"/>
      <c r="D182" s="2"/>
      <c r="E182" s="2"/>
      <c r="F182" s="2"/>
      <c r="G182" s="2"/>
      <c r="H182" s="2"/>
      <c r="I182" s="2"/>
      <c r="J182" s="2"/>
      <c r="K182" s="2"/>
      <c r="L182" s="2"/>
      <c r="M182" s="2"/>
      <c r="N182" s="2"/>
      <c r="O182" s="2"/>
      <c r="P182" s="2"/>
      <c r="Q182" s="2"/>
      <c r="R182" s="2"/>
      <c r="S182" s="2"/>
      <c r="T182" s="2"/>
      <c r="U182" s="2"/>
      <c r="V182" s="2"/>
      <c r="W182" s="2"/>
    </row>
    <row r="183" spans="1:23" x14ac:dyDescent="0.2">
      <c r="A183" s="2"/>
      <c r="B183" s="2"/>
      <c r="C183" s="2"/>
      <c r="D183" s="2"/>
      <c r="E183" s="2"/>
      <c r="F183" s="2"/>
      <c r="G183" s="2"/>
      <c r="H183" s="2"/>
      <c r="I183" s="2"/>
      <c r="J183" s="2"/>
      <c r="K183" s="2"/>
      <c r="L183" s="2"/>
      <c r="M183" s="2"/>
      <c r="N183" s="2"/>
      <c r="O183" s="2"/>
      <c r="P183" s="2"/>
      <c r="Q183" s="2"/>
      <c r="R183" s="2"/>
      <c r="S183" s="2"/>
      <c r="T183" s="2"/>
      <c r="U183" s="2"/>
      <c r="V183" s="2"/>
      <c r="W183" s="2"/>
    </row>
    <row r="184" spans="1:23" x14ac:dyDescent="0.2">
      <c r="A184" s="2"/>
      <c r="B184" s="2"/>
      <c r="C184" s="2"/>
      <c r="D184" s="2"/>
      <c r="E184" s="2"/>
      <c r="F184" s="2"/>
      <c r="G184" s="2"/>
      <c r="H184" s="2"/>
      <c r="I184" s="2"/>
      <c r="J184" s="2"/>
      <c r="K184" s="2"/>
      <c r="L184" s="2"/>
      <c r="M184" s="2"/>
      <c r="N184" s="2"/>
      <c r="O184" s="2"/>
      <c r="P184" s="2"/>
      <c r="Q184" s="2"/>
      <c r="R184" s="2"/>
      <c r="S184" s="2"/>
      <c r="T184" s="2"/>
      <c r="U184" s="2"/>
      <c r="V184" s="2"/>
      <c r="W184" s="2"/>
    </row>
    <row r="185" spans="1:23" x14ac:dyDescent="0.2">
      <c r="A185" s="2"/>
      <c r="B185" s="2"/>
      <c r="C185" s="2"/>
      <c r="D185" s="2"/>
      <c r="E185" s="2"/>
      <c r="F185" s="2"/>
      <c r="G185" s="2"/>
      <c r="H185" s="2"/>
      <c r="I185" s="2"/>
      <c r="J185" s="2"/>
      <c r="K185" s="2"/>
      <c r="L185" s="2"/>
      <c r="M185" s="2"/>
      <c r="N185" s="2"/>
      <c r="O185" s="2"/>
      <c r="P185" s="2"/>
      <c r="Q185" s="2"/>
      <c r="R185" s="2"/>
      <c r="S185" s="2"/>
      <c r="T185" s="2"/>
      <c r="U185" s="2"/>
      <c r="V185" s="2"/>
      <c r="W185" s="2"/>
    </row>
    <row r="186" spans="1:23" x14ac:dyDescent="0.2">
      <c r="A186" s="2"/>
      <c r="B186" s="2"/>
      <c r="C186" s="2"/>
      <c r="D186" s="2"/>
      <c r="E186" s="2"/>
      <c r="F186" s="2"/>
      <c r="G186" s="2"/>
      <c r="H186" s="2"/>
      <c r="I186" s="2"/>
      <c r="J186" s="2"/>
      <c r="K186" s="2"/>
      <c r="L186" s="2"/>
      <c r="M186" s="2"/>
      <c r="N186" s="2"/>
      <c r="O186" s="2"/>
      <c r="P186" s="2"/>
      <c r="Q186" s="2"/>
      <c r="R186" s="2"/>
      <c r="S186" s="2"/>
      <c r="T186" s="2"/>
      <c r="U186" s="2"/>
      <c r="V186" s="2"/>
      <c r="W186" s="2"/>
    </row>
    <row r="187" spans="1:23" x14ac:dyDescent="0.2">
      <c r="A187" s="2"/>
      <c r="B187" s="2"/>
      <c r="C187" s="2"/>
      <c r="D187" s="2"/>
      <c r="E187" s="2"/>
      <c r="F187" s="2"/>
      <c r="G187" s="2"/>
      <c r="H187" s="2"/>
      <c r="I187" s="2"/>
      <c r="J187" s="2"/>
      <c r="K187" s="2"/>
      <c r="L187" s="2"/>
      <c r="M187" s="2"/>
      <c r="N187" s="2"/>
      <c r="O187" s="2"/>
      <c r="P187" s="2"/>
      <c r="Q187" s="2"/>
      <c r="R187" s="2"/>
      <c r="S187" s="2"/>
      <c r="T187" s="2"/>
      <c r="U187" s="2"/>
      <c r="V187" s="2"/>
      <c r="W187" s="2"/>
    </row>
    <row r="188" spans="1:23" x14ac:dyDescent="0.2">
      <c r="A188" s="2"/>
      <c r="B188" s="2"/>
      <c r="C188" s="2"/>
      <c r="D188" s="2"/>
      <c r="E188" s="2"/>
      <c r="F188" s="2"/>
      <c r="G188" s="2"/>
      <c r="H188" s="2"/>
      <c r="I188" s="2"/>
      <c r="J188" s="2"/>
      <c r="K188" s="2"/>
      <c r="L188" s="2"/>
      <c r="M188" s="2"/>
      <c r="N188" s="2"/>
      <c r="O188" s="2"/>
      <c r="P188" s="2"/>
      <c r="Q188" s="2"/>
      <c r="R188" s="2"/>
      <c r="S188" s="2"/>
      <c r="T188" s="2"/>
      <c r="U188" s="2"/>
      <c r="V188" s="2"/>
      <c r="W188" s="2"/>
    </row>
    <row r="189" spans="1:23" x14ac:dyDescent="0.2">
      <c r="A189" s="2"/>
      <c r="B189" s="2"/>
      <c r="C189" s="2"/>
      <c r="D189" s="2"/>
      <c r="E189" s="2"/>
      <c r="F189" s="2"/>
      <c r="G189" s="2"/>
      <c r="H189" s="2"/>
      <c r="I189" s="2"/>
      <c r="J189" s="2"/>
      <c r="K189" s="2"/>
      <c r="L189" s="2"/>
      <c r="M189" s="2"/>
      <c r="N189" s="2"/>
      <c r="O189" s="2"/>
      <c r="P189" s="2"/>
      <c r="Q189" s="2"/>
      <c r="R189" s="2"/>
      <c r="S189" s="2"/>
      <c r="T189" s="2"/>
      <c r="U189" s="2"/>
      <c r="V189" s="2"/>
      <c r="W189" s="2"/>
    </row>
    <row r="190" spans="1:23" x14ac:dyDescent="0.2">
      <c r="A190" s="2"/>
      <c r="B190" s="2"/>
      <c r="C190" s="2"/>
      <c r="D190" s="2"/>
      <c r="E190" s="2"/>
      <c r="F190" s="2"/>
      <c r="G190" s="2"/>
      <c r="H190" s="2"/>
      <c r="I190" s="2"/>
      <c r="J190" s="2"/>
      <c r="K190" s="2"/>
      <c r="L190" s="2"/>
      <c r="M190" s="2"/>
      <c r="N190" s="2"/>
      <c r="O190" s="2"/>
      <c r="P190" s="2"/>
      <c r="Q190" s="2"/>
      <c r="R190" s="2"/>
      <c r="S190" s="2"/>
      <c r="T190" s="2"/>
      <c r="U190" s="2"/>
      <c r="V190" s="2"/>
      <c r="W190" s="2"/>
    </row>
    <row r="191" spans="1:23" x14ac:dyDescent="0.2">
      <c r="A191" s="2"/>
      <c r="B191" s="2"/>
      <c r="C191" s="2"/>
      <c r="D191" s="2"/>
      <c r="E191" s="2"/>
      <c r="F191" s="2"/>
      <c r="G191" s="2"/>
      <c r="H191" s="2"/>
      <c r="I191" s="2"/>
      <c r="J191" s="2"/>
      <c r="K191" s="2"/>
      <c r="L191" s="2"/>
      <c r="M191" s="2"/>
      <c r="N191" s="2"/>
      <c r="O191" s="2"/>
      <c r="P191" s="2"/>
      <c r="Q191" s="2"/>
      <c r="R191" s="2"/>
      <c r="S191" s="2"/>
      <c r="T191" s="2"/>
      <c r="U191" s="2"/>
      <c r="V191" s="2"/>
      <c r="W191" s="2"/>
    </row>
    <row r="192" spans="1:23" x14ac:dyDescent="0.2">
      <c r="A192" s="2"/>
      <c r="B192" s="2"/>
      <c r="C192" s="2"/>
      <c r="D192" s="2"/>
      <c r="E192" s="2"/>
      <c r="F192" s="2"/>
      <c r="G192" s="2"/>
      <c r="H192" s="2"/>
      <c r="I192" s="2"/>
      <c r="J192" s="2"/>
      <c r="K192" s="2"/>
      <c r="L192" s="2"/>
      <c r="M192" s="2"/>
      <c r="N192" s="2"/>
      <c r="O192" s="2"/>
      <c r="P192" s="2"/>
      <c r="Q192" s="2"/>
      <c r="R192" s="2"/>
      <c r="S192" s="2"/>
      <c r="T192" s="2"/>
      <c r="U192" s="2"/>
      <c r="V192" s="2"/>
      <c r="W192" s="2"/>
    </row>
    <row r="193" spans="1:23" x14ac:dyDescent="0.2">
      <c r="A193" s="2"/>
      <c r="B193" s="2"/>
      <c r="C193" s="2"/>
      <c r="D193" s="2"/>
      <c r="E193" s="2"/>
      <c r="F193" s="2"/>
      <c r="G193" s="2"/>
      <c r="H193" s="2"/>
      <c r="I193" s="2"/>
      <c r="J193" s="2"/>
      <c r="K193" s="2"/>
      <c r="L193" s="2"/>
      <c r="M193" s="2"/>
      <c r="N193" s="2"/>
      <c r="O193" s="2"/>
      <c r="P193" s="2"/>
      <c r="Q193" s="2"/>
      <c r="R193" s="2"/>
      <c r="S193" s="2"/>
      <c r="T193" s="2"/>
      <c r="U193" s="2"/>
      <c r="V193" s="2"/>
      <c r="W193" s="2"/>
    </row>
    <row r="194" spans="1:23" x14ac:dyDescent="0.2">
      <c r="A194" s="2"/>
      <c r="B194" s="2"/>
      <c r="C194" s="2"/>
      <c r="D194" s="2"/>
      <c r="E194" s="2"/>
      <c r="F194" s="2"/>
      <c r="G194" s="2"/>
      <c r="H194" s="2"/>
      <c r="I194" s="2"/>
      <c r="J194" s="2"/>
      <c r="K194" s="2"/>
      <c r="L194" s="2"/>
      <c r="M194" s="2"/>
      <c r="N194" s="2"/>
      <c r="O194" s="2"/>
      <c r="P194" s="2"/>
      <c r="Q194" s="2"/>
      <c r="R194" s="2"/>
      <c r="S194" s="2"/>
      <c r="T194" s="2"/>
      <c r="U194" s="2"/>
      <c r="V194" s="2"/>
      <c r="W194" s="2"/>
    </row>
    <row r="195" spans="1:23" x14ac:dyDescent="0.2">
      <c r="A195" s="2"/>
      <c r="B195" s="2"/>
      <c r="C195" s="2"/>
      <c r="D195" s="2"/>
      <c r="E195" s="2"/>
      <c r="F195" s="2"/>
      <c r="G195" s="2"/>
      <c r="H195" s="2"/>
      <c r="I195" s="2"/>
      <c r="J195" s="2"/>
      <c r="K195" s="2"/>
      <c r="L195" s="2"/>
      <c r="M195" s="2"/>
      <c r="N195" s="2"/>
      <c r="O195" s="2"/>
      <c r="P195" s="2"/>
      <c r="Q195" s="2"/>
      <c r="R195" s="2"/>
      <c r="S195" s="2"/>
      <c r="T195" s="2"/>
      <c r="U195" s="2"/>
      <c r="V195" s="2"/>
      <c r="W195" s="2"/>
    </row>
    <row r="196" spans="1:23" x14ac:dyDescent="0.2">
      <c r="A196" s="2"/>
      <c r="B196" s="2"/>
      <c r="C196" s="2"/>
      <c r="D196" s="2"/>
      <c r="E196" s="2"/>
      <c r="F196" s="2"/>
      <c r="G196" s="2"/>
      <c r="H196" s="2"/>
      <c r="I196" s="2"/>
      <c r="J196" s="2"/>
      <c r="K196" s="2"/>
      <c r="L196" s="2"/>
      <c r="M196" s="2"/>
      <c r="N196" s="2"/>
      <c r="O196" s="2"/>
      <c r="P196" s="2"/>
      <c r="Q196" s="2"/>
      <c r="R196" s="2"/>
      <c r="S196" s="2"/>
      <c r="T196" s="2"/>
      <c r="U196" s="2"/>
      <c r="V196" s="2"/>
      <c r="W196" s="2"/>
    </row>
    <row r="197" spans="1:23" x14ac:dyDescent="0.2">
      <c r="A197" s="2"/>
      <c r="B197" s="2"/>
      <c r="C197" s="2"/>
      <c r="D197" s="2"/>
      <c r="E197" s="2"/>
      <c r="F197" s="2"/>
      <c r="G197" s="2"/>
      <c r="H197" s="2"/>
      <c r="I197" s="2"/>
      <c r="J197" s="2"/>
      <c r="K197" s="2"/>
      <c r="L197" s="2"/>
      <c r="M197" s="2"/>
      <c r="N197" s="2"/>
      <c r="O197" s="2"/>
      <c r="P197" s="2"/>
      <c r="Q197" s="2"/>
      <c r="R197" s="2"/>
      <c r="S197" s="2"/>
      <c r="T197" s="2"/>
      <c r="U197" s="2"/>
      <c r="V197" s="2"/>
      <c r="W197" s="2"/>
    </row>
    <row r="198" spans="1:23" x14ac:dyDescent="0.2">
      <c r="A198" s="2"/>
      <c r="B198" s="2"/>
      <c r="C198" s="2"/>
      <c r="D198" s="2"/>
      <c r="E198" s="2"/>
      <c r="F198" s="2"/>
      <c r="G198" s="2"/>
      <c r="H198" s="2"/>
      <c r="I198" s="2"/>
      <c r="J198" s="2"/>
      <c r="K198" s="2"/>
      <c r="L198" s="2"/>
      <c r="M198" s="2"/>
      <c r="N198" s="2"/>
      <c r="O198" s="2"/>
      <c r="P198" s="2"/>
      <c r="Q198" s="2"/>
      <c r="R198" s="2"/>
      <c r="S198" s="2"/>
      <c r="T198" s="2"/>
      <c r="U198" s="2"/>
      <c r="V198" s="2"/>
      <c r="W198" s="2"/>
    </row>
    <row r="199" spans="1:23" x14ac:dyDescent="0.2">
      <c r="A199" s="2"/>
      <c r="B199" s="2"/>
      <c r="C199" s="2"/>
      <c r="D199" s="2"/>
      <c r="E199" s="2"/>
      <c r="F199" s="2"/>
      <c r="G199" s="2"/>
      <c r="H199" s="2"/>
      <c r="I199" s="2"/>
      <c r="J199" s="2"/>
      <c r="K199" s="2"/>
      <c r="L199" s="2"/>
      <c r="M199" s="2"/>
      <c r="N199" s="2"/>
      <c r="O199" s="2"/>
      <c r="P199" s="2"/>
      <c r="Q199" s="2"/>
      <c r="R199" s="2"/>
      <c r="S199" s="2"/>
      <c r="T199" s="2"/>
      <c r="U199" s="2"/>
      <c r="V199" s="2"/>
      <c r="W199" s="2"/>
    </row>
    <row r="200" spans="1:23" x14ac:dyDescent="0.2">
      <c r="A200" s="2"/>
      <c r="B200" s="2"/>
      <c r="C200" s="2"/>
      <c r="D200" s="2"/>
      <c r="E200" s="2"/>
      <c r="F200" s="2"/>
      <c r="G200" s="2"/>
      <c r="H200" s="2"/>
      <c r="I200" s="2"/>
      <c r="J200" s="2"/>
      <c r="K200" s="2"/>
      <c r="L200" s="2"/>
      <c r="M200" s="2"/>
      <c r="N200" s="2"/>
      <c r="O200" s="2"/>
      <c r="P200" s="2"/>
      <c r="Q200" s="2"/>
      <c r="R200" s="2"/>
      <c r="S200" s="2"/>
      <c r="T200" s="2"/>
      <c r="U200" s="2"/>
      <c r="V200" s="2"/>
      <c r="W200" s="2"/>
    </row>
    <row r="201" spans="1:23" x14ac:dyDescent="0.2">
      <c r="A201" s="2"/>
      <c r="B201" s="2"/>
      <c r="C201" s="2"/>
      <c r="D201" s="2"/>
      <c r="E201" s="2"/>
      <c r="F201" s="2"/>
      <c r="G201" s="2"/>
      <c r="H201" s="2"/>
      <c r="I201" s="2"/>
      <c r="J201" s="2"/>
      <c r="K201" s="2"/>
      <c r="L201" s="2"/>
      <c r="M201" s="2"/>
      <c r="N201" s="2"/>
      <c r="O201" s="2"/>
      <c r="P201" s="2"/>
      <c r="Q201" s="2"/>
      <c r="R201" s="2"/>
      <c r="S201" s="2"/>
      <c r="T201" s="2"/>
      <c r="U201" s="2"/>
      <c r="V201" s="2"/>
      <c r="W201" s="2"/>
    </row>
    <row r="202" spans="1:23" x14ac:dyDescent="0.2">
      <c r="A202" s="2"/>
      <c r="B202" s="2"/>
      <c r="C202" s="2"/>
      <c r="D202" s="2"/>
      <c r="E202" s="2"/>
      <c r="F202" s="2"/>
      <c r="G202" s="2"/>
      <c r="H202" s="2"/>
      <c r="I202" s="2"/>
      <c r="J202" s="2"/>
      <c r="K202" s="2"/>
      <c r="L202" s="2"/>
      <c r="M202" s="2"/>
      <c r="N202" s="2"/>
      <c r="O202" s="2"/>
      <c r="P202" s="2"/>
      <c r="Q202" s="2"/>
      <c r="R202" s="2"/>
      <c r="S202" s="2"/>
      <c r="T202" s="2"/>
      <c r="U202" s="2"/>
      <c r="V202" s="2"/>
      <c r="W202" s="2"/>
    </row>
    <row r="203" spans="1:23" x14ac:dyDescent="0.2">
      <c r="A203" s="2"/>
      <c r="B203" s="2"/>
      <c r="C203" s="2"/>
      <c r="D203" s="2"/>
      <c r="E203" s="2"/>
      <c r="F203" s="2"/>
      <c r="G203" s="2"/>
      <c r="H203" s="2"/>
      <c r="I203" s="2"/>
      <c r="J203" s="2"/>
      <c r="K203" s="2"/>
      <c r="L203" s="2"/>
      <c r="M203" s="2"/>
      <c r="N203" s="2"/>
      <c r="O203" s="2"/>
      <c r="P203" s="2"/>
      <c r="Q203" s="2"/>
      <c r="R203" s="2"/>
      <c r="S203" s="2"/>
      <c r="T203" s="2"/>
      <c r="U203" s="2"/>
      <c r="V203" s="2"/>
      <c r="W203" s="2"/>
    </row>
    <row r="204" spans="1:23" x14ac:dyDescent="0.2">
      <c r="A204" s="2"/>
      <c r="B204" s="2"/>
      <c r="C204" s="2"/>
      <c r="D204" s="2"/>
      <c r="E204" s="2"/>
      <c r="F204" s="2"/>
      <c r="G204" s="2"/>
      <c r="H204" s="2"/>
      <c r="I204" s="2"/>
      <c r="J204" s="2"/>
      <c r="K204" s="2"/>
      <c r="L204" s="2"/>
      <c r="M204" s="2"/>
      <c r="N204" s="2"/>
      <c r="O204" s="2"/>
      <c r="P204" s="2"/>
      <c r="Q204" s="2"/>
      <c r="R204" s="2"/>
      <c r="S204" s="2"/>
      <c r="T204" s="2"/>
      <c r="U204" s="2"/>
      <c r="V204" s="2"/>
      <c r="W204" s="2"/>
    </row>
    <row r="205" spans="1:23" x14ac:dyDescent="0.2">
      <c r="A205" s="2"/>
      <c r="B205" s="2"/>
      <c r="C205" s="2"/>
      <c r="D205" s="2"/>
      <c r="E205" s="2"/>
      <c r="F205" s="2"/>
      <c r="G205" s="2"/>
      <c r="H205" s="2"/>
      <c r="I205" s="2"/>
      <c r="J205" s="2"/>
      <c r="K205" s="2"/>
      <c r="L205" s="2"/>
      <c r="M205" s="2"/>
      <c r="N205" s="2"/>
      <c r="O205" s="2"/>
      <c r="P205" s="2"/>
      <c r="Q205" s="2"/>
      <c r="R205" s="2"/>
      <c r="S205" s="2"/>
      <c r="T205" s="2"/>
      <c r="U205" s="2"/>
      <c r="V205" s="2"/>
      <c r="W205" s="2"/>
    </row>
    <row r="206" spans="1:23" x14ac:dyDescent="0.2">
      <c r="A206" s="2"/>
      <c r="B206" s="2"/>
      <c r="C206" s="2"/>
      <c r="D206" s="2"/>
      <c r="E206" s="2"/>
      <c r="F206" s="2"/>
      <c r="G206" s="2"/>
      <c r="H206" s="2"/>
      <c r="I206" s="2"/>
      <c r="J206" s="2"/>
      <c r="K206" s="2"/>
      <c r="L206" s="2"/>
      <c r="M206" s="2"/>
      <c r="N206" s="2"/>
      <c r="O206" s="2"/>
      <c r="P206" s="2"/>
      <c r="Q206" s="2"/>
      <c r="R206" s="2"/>
      <c r="S206" s="2"/>
      <c r="T206" s="2"/>
      <c r="U206" s="2"/>
      <c r="V206" s="2"/>
      <c r="W206" s="2"/>
    </row>
    <row r="207" spans="1:23" x14ac:dyDescent="0.2">
      <c r="A207" s="2"/>
      <c r="B207" s="2"/>
      <c r="C207" s="2"/>
      <c r="D207" s="2"/>
      <c r="E207" s="2"/>
      <c r="F207" s="2"/>
      <c r="G207" s="2"/>
      <c r="H207" s="2"/>
      <c r="I207" s="2"/>
      <c r="J207" s="2"/>
      <c r="K207" s="2"/>
      <c r="L207" s="2"/>
      <c r="M207" s="2"/>
      <c r="N207" s="2"/>
      <c r="O207" s="2"/>
      <c r="P207" s="2"/>
      <c r="Q207" s="2"/>
      <c r="R207" s="2"/>
      <c r="S207" s="2"/>
      <c r="T207" s="2"/>
      <c r="U207" s="2"/>
      <c r="V207" s="2"/>
      <c r="W207" s="2"/>
    </row>
    <row r="208" spans="1:23" x14ac:dyDescent="0.2">
      <c r="A208" s="2"/>
      <c r="B208" s="2"/>
      <c r="C208" s="2"/>
      <c r="D208" s="2"/>
      <c r="E208" s="2"/>
      <c r="F208" s="2"/>
      <c r="G208" s="2"/>
      <c r="H208" s="2"/>
      <c r="I208" s="2"/>
      <c r="J208" s="2"/>
      <c r="K208" s="2"/>
      <c r="L208" s="2"/>
      <c r="M208" s="2"/>
      <c r="N208" s="2"/>
      <c r="O208" s="2"/>
      <c r="P208" s="2"/>
      <c r="Q208" s="2"/>
      <c r="R208" s="2"/>
      <c r="S208" s="2"/>
      <c r="T208" s="2"/>
      <c r="U208" s="2"/>
      <c r="V208" s="2"/>
      <c r="W208" s="2"/>
    </row>
    <row r="209" spans="1:23" x14ac:dyDescent="0.2">
      <c r="A209" s="2"/>
      <c r="B209" s="2"/>
      <c r="C209" s="2"/>
      <c r="D209" s="2"/>
      <c r="E209" s="2"/>
      <c r="F209" s="2"/>
      <c r="G209" s="2"/>
      <c r="H209" s="2"/>
      <c r="I209" s="2"/>
      <c r="J209" s="2"/>
      <c r="K209" s="2"/>
      <c r="L209" s="2"/>
      <c r="M209" s="2"/>
      <c r="N209" s="2"/>
      <c r="O209" s="2"/>
      <c r="P209" s="2"/>
      <c r="Q209" s="2"/>
      <c r="R209" s="2"/>
      <c r="S209" s="2"/>
      <c r="T209" s="2"/>
      <c r="U209" s="2"/>
      <c r="V209" s="2"/>
      <c r="W209" s="2"/>
    </row>
    <row r="210" spans="1:23" x14ac:dyDescent="0.2">
      <c r="A210" s="2"/>
      <c r="B210" s="2"/>
      <c r="C210" s="2"/>
      <c r="D210" s="2"/>
      <c r="E210" s="2"/>
      <c r="F210" s="2"/>
      <c r="G210" s="2"/>
      <c r="H210" s="2"/>
      <c r="I210" s="2"/>
      <c r="J210" s="2"/>
      <c r="K210" s="2"/>
      <c r="L210" s="2"/>
      <c r="M210" s="2"/>
      <c r="N210" s="2"/>
      <c r="O210" s="2"/>
      <c r="P210" s="2"/>
      <c r="Q210" s="2"/>
      <c r="R210" s="2"/>
      <c r="S210" s="2"/>
      <c r="T210" s="2"/>
      <c r="U210" s="2"/>
      <c r="V210" s="2"/>
      <c r="W210" s="2"/>
    </row>
    <row r="211" spans="1:23" x14ac:dyDescent="0.2">
      <c r="A211" s="2"/>
      <c r="B211" s="2"/>
      <c r="C211" s="2"/>
      <c r="D211" s="2"/>
      <c r="E211" s="2"/>
      <c r="F211" s="2"/>
      <c r="G211" s="2"/>
      <c r="H211" s="2"/>
      <c r="I211" s="2"/>
      <c r="J211" s="2"/>
      <c r="K211" s="2"/>
      <c r="L211" s="2"/>
      <c r="M211" s="2"/>
      <c r="N211" s="2"/>
      <c r="O211" s="2"/>
      <c r="P211" s="2"/>
      <c r="Q211" s="2"/>
      <c r="R211" s="2"/>
      <c r="S211" s="2"/>
      <c r="T211" s="2"/>
      <c r="U211" s="2"/>
      <c r="V211" s="2"/>
      <c r="W211" s="2"/>
    </row>
    <row r="212" spans="1:23" x14ac:dyDescent="0.2">
      <c r="A212" s="2"/>
      <c r="B212" s="2"/>
      <c r="C212" s="2"/>
      <c r="D212" s="2"/>
      <c r="E212" s="2"/>
      <c r="F212" s="2"/>
      <c r="G212" s="2"/>
      <c r="H212" s="2"/>
      <c r="I212" s="2"/>
      <c r="J212" s="2"/>
      <c r="K212" s="2"/>
      <c r="L212" s="2"/>
      <c r="M212" s="2"/>
      <c r="N212" s="2"/>
      <c r="O212" s="2"/>
      <c r="P212" s="2"/>
      <c r="Q212" s="2"/>
      <c r="R212" s="2"/>
      <c r="S212" s="2"/>
      <c r="T212" s="2"/>
      <c r="U212" s="2"/>
      <c r="V212" s="2"/>
      <c r="W212" s="2"/>
    </row>
    <row r="213" spans="1:23" x14ac:dyDescent="0.2">
      <c r="A213" s="2"/>
      <c r="B213" s="2"/>
      <c r="C213" s="2"/>
      <c r="D213" s="2"/>
      <c r="E213" s="2"/>
      <c r="F213" s="2"/>
      <c r="G213" s="2"/>
      <c r="H213" s="2"/>
      <c r="I213" s="2"/>
      <c r="J213" s="2"/>
      <c r="K213" s="2"/>
      <c r="L213" s="2"/>
      <c r="M213" s="2"/>
      <c r="N213" s="2"/>
      <c r="O213" s="2"/>
      <c r="P213" s="2"/>
      <c r="Q213" s="2"/>
      <c r="R213" s="2"/>
      <c r="S213" s="2"/>
      <c r="T213" s="2"/>
      <c r="U213" s="2"/>
      <c r="V213" s="2"/>
      <c r="W213" s="2"/>
    </row>
    <row r="214" spans="1:23" x14ac:dyDescent="0.2">
      <c r="A214" s="2"/>
      <c r="B214" s="2"/>
      <c r="C214" s="2"/>
      <c r="D214" s="2"/>
      <c r="E214" s="2"/>
      <c r="F214" s="2"/>
      <c r="G214" s="2"/>
      <c r="H214" s="2"/>
      <c r="I214" s="2"/>
      <c r="J214" s="2"/>
      <c r="K214" s="2"/>
      <c r="L214" s="2"/>
      <c r="M214" s="2"/>
      <c r="N214" s="2"/>
      <c r="O214" s="2"/>
      <c r="P214" s="2"/>
      <c r="Q214" s="2"/>
      <c r="R214" s="2"/>
      <c r="S214" s="2"/>
      <c r="T214" s="2"/>
      <c r="U214" s="2"/>
      <c r="V214" s="2"/>
      <c r="W214" s="2"/>
    </row>
    <row r="215" spans="1:23" x14ac:dyDescent="0.2">
      <c r="A215" s="2"/>
      <c r="B215" s="2"/>
      <c r="C215" s="2"/>
      <c r="D215" s="2"/>
      <c r="E215" s="2"/>
      <c r="F215" s="2"/>
      <c r="G215" s="2"/>
      <c r="H215" s="2"/>
      <c r="I215" s="2"/>
      <c r="J215" s="2"/>
      <c r="K215" s="2"/>
      <c r="L215" s="2"/>
      <c r="M215" s="2"/>
      <c r="N215" s="2"/>
      <c r="O215" s="2"/>
      <c r="P215" s="2"/>
      <c r="Q215" s="2"/>
      <c r="R215" s="2"/>
      <c r="S215" s="2"/>
      <c r="T215" s="2"/>
      <c r="U215" s="2"/>
      <c r="V215" s="2"/>
      <c r="W215" s="2"/>
    </row>
    <row r="216" spans="1:23" x14ac:dyDescent="0.2">
      <c r="A216" s="2"/>
      <c r="B216" s="2"/>
      <c r="C216" s="2"/>
      <c r="D216" s="2"/>
      <c r="E216" s="2"/>
      <c r="F216" s="2"/>
      <c r="G216" s="2"/>
      <c r="H216" s="2"/>
      <c r="I216" s="2"/>
      <c r="J216" s="2"/>
      <c r="K216" s="2"/>
      <c r="L216" s="2"/>
      <c r="M216" s="2"/>
      <c r="N216" s="2"/>
      <c r="O216" s="2"/>
      <c r="P216" s="2"/>
      <c r="Q216" s="2"/>
      <c r="R216" s="2"/>
      <c r="S216" s="2"/>
      <c r="T216" s="2"/>
      <c r="U216" s="2"/>
      <c r="V216" s="2"/>
      <c r="W216" s="2"/>
    </row>
    <row r="217" spans="1:23" x14ac:dyDescent="0.2">
      <c r="A217" s="2"/>
      <c r="B217" s="2"/>
      <c r="C217" s="2"/>
      <c r="D217" s="2"/>
      <c r="E217" s="2"/>
      <c r="F217" s="2"/>
      <c r="G217" s="2"/>
      <c r="H217" s="2"/>
      <c r="I217" s="2"/>
      <c r="J217" s="2"/>
      <c r="K217" s="2"/>
      <c r="L217" s="2"/>
      <c r="M217" s="2"/>
      <c r="N217" s="2"/>
      <c r="O217" s="2"/>
      <c r="P217" s="2"/>
      <c r="Q217" s="2"/>
      <c r="R217" s="2"/>
      <c r="S217" s="2"/>
      <c r="T217" s="2"/>
      <c r="U217" s="2"/>
      <c r="V217" s="2"/>
      <c r="W217" s="2"/>
    </row>
    <row r="218" spans="1:23" x14ac:dyDescent="0.2">
      <c r="A218" s="2"/>
      <c r="B218" s="2"/>
      <c r="C218" s="2"/>
      <c r="D218" s="2"/>
      <c r="E218" s="2"/>
      <c r="F218" s="2"/>
      <c r="G218" s="2"/>
      <c r="H218" s="2"/>
      <c r="I218" s="2"/>
      <c r="J218" s="2"/>
      <c r="K218" s="2"/>
      <c r="L218" s="2"/>
      <c r="M218" s="2"/>
      <c r="N218" s="2"/>
      <c r="O218" s="2"/>
      <c r="P218" s="2"/>
      <c r="Q218" s="2"/>
      <c r="R218" s="2"/>
      <c r="S218" s="2"/>
      <c r="T218" s="2"/>
      <c r="U218" s="2"/>
      <c r="V218" s="2"/>
      <c r="W218" s="2"/>
    </row>
    <row r="219" spans="1:23" x14ac:dyDescent="0.2">
      <c r="A219" s="2"/>
      <c r="B219" s="2"/>
      <c r="C219" s="2"/>
      <c r="D219" s="2"/>
      <c r="E219" s="2"/>
      <c r="F219" s="2"/>
      <c r="G219" s="2"/>
      <c r="H219" s="2"/>
      <c r="I219" s="2"/>
      <c r="J219" s="2"/>
      <c r="K219" s="2"/>
      <c r="L219" s="2"/>
      <c r="M219" s="2"/>
      <c r="N219" s="2"/>
      <c r="O219" s="2"/>
      <c r="P219" s="2"/>
      <c r="Q219" s="2"/>
      <c r="R219" s="2"/>
      <c r="S219" s="2"/>
      <c r="T219" s="2"/>
      <c r="U219" s="2"/>
      <c r="V219" s="2"/>
      <c r="W219" s="2"/>
    </row>
    <row r="220" spans="1:23" x14ac:dyDescent="0.2">
      <c r="A220" s="2"/>
      <c r="B220" s="2"/>
      <c r="C220" s="2"/>
      <c r="D220" s="2"/>
      <c r="E220" s="2"/>
      <c r="F220" s="2"/>
      <c r="G220" s="2"/>
      <c r="H220" s="2"/>
      <c r="I220" s="2"/>
      <c r="J220" s="2"/>
      <c r="K220" s="2"/>
      <c r="L220" s="2"/>
      <c r="M220" s="2"/>
      <c r="N220" s="2"/>
      <c r="O220" s="2"/>
      <c r="P220" s="2"/>
      <c r="Q220" s="2"/>
      <c r="R220" s="2"/>
      <c r="S220" s="2"/>
      <c r="T220" s="2"/>
      <c r="U220" s="2"/>
      <c r="V220" s="2"/>
      <c r="W220" s="2"/>
    </row>
    <row r="221" spans="1:23" x14ac:dyDescent="0.2">
      <c r="A221" s="2"/>
      <c r="B221" s="2"/>
      <c r="C221" s="2"/>
      <c r="D221" s="2"/>
      <c r="E221" s="2"/>
      <c r="F221" s="2"/>
      <c r="G221" s="2"/>
      <c r="H221" s="2"/>
      <c r="I221" s="2"/>
      <c r="J221" s="2"/>
      <c r="K221" s="2"/>
      <c r="L221" s="2"/>
      <c r="M221" s="2"/>
      <c r="N221" s="2"/>
      <c r="O221" s="2"/>
      <c r="P221" s="2"/>
      <c r="Q221" s="2"/>
      <c r="R221" s="2"/>
      <c r="S221" s="2"/>
      <c r="T221" s="2"/>
      <c r="U221" s="2"/>
      <c r="V221" s="2"/>
      <c r="W221" s="2"/>
    </row>
    <row r="222" spans="1:23" x14ac:dyDescent="0.2">
      <c r="A222" s="2"/>
      <c r="B222" s="2"/>
      <c r="C222" s="2"/>
      <c r="D222" s="2"/>
      <c r="E222" s="2"/>
      <c r="F222" s="2"/>
      <c r="G222" s="2"/>
      <c r="H222" s="2"/>
      <c r="I222" s="2"/>
      <c r="J222" s="2"/>
      <c r="K222" s="2"/>
      <c r="L222" s="2"/>
      <c r="M222" s="2"/>
      <c r="N222" s="2"/>
      <c r="O222" s="2"/>
      <c r="P222" s="2"/>
      <c r="Q222" s="2"/>
      <c r="R222" s="2"/>
      <c r="S222" s="2"/>
      <c r="T222" s="2"/>
      <c r="U222" s="2"/>
      <c r="V222" s="2"/>
      <c r="W222" s="2"/>
    </row>
    <row r="223" spans="1:23" x14ac:dyDescent="0.2">
      <c r="A223" s="2"/>
      <c r="B223" s="2"/>
      <c r="C223" s="2"/>
      <c r="D223" s="2"/>
      <c r="E223" s="2"/>
      <c r="F223" s="2"/>
      <c r="G223" s="2"/>
      <c r="H223" s="2"/>
      <c r="I223" s="2"/>
      <c r="J223" s="2"/>
      <c r="K223" s="2"/>
      <c r="L223" s="2"/>
      <c r="M223" s="2"/>
      <c r="N223" s="2"/>
      <c r="O223" s="2"/>
      <c r="P223" s="2"/>
      <c r="Q223" s="2"/>
      <c r="R223" s="2"/>
      <c r="S223" s="2"/>
      <c r="T223" s="2"/>
      <c r="U223" s="2"/>
      <c r="V223" s="2"/>
      <c r="W223" s="2"/>
    </row>
    <row r="224" spans="1:23" x14ac:dyDescent="0.2">
      <c r="A224" s="2"/>
      <c r="B224" s="2"/>
      <c r="C224" s="2"/>
      <c r="D224" s="2"/>
      <c r="E224" s="2"/>
      <c r="F224" s="2"/>
      <c r="G224" s="2"/>
      <c r="H224" s="2"/>
      <c r="I224" s="2"/>
      <c r="J224" s="2"/>
      <c r="K224" s="2"/>
      <c r="L224" s="2"/>
      <c r="M224" s="2"/>
      <c r="N224" s="2"/>
      <c r="O224" s="2"/>
      <c r="P224" s="2"/>
      <c r="Q224" s="2"/>
      <c r="R224" s="2"/>
      <c r="S224" s="2"/>
      <c r="T224" s="2"/>
      <c r="U224" s="2"/>
      <c r="V224" s="2"/>
      <c r="W224" s="2"/>
    </row>
    <row r="225" spans="1:23" x14ac:dyDescent="0.2">
      <c r="A225" s="2"/>
      <c r="B225" s="2"/>
      <c r="C225" s="2"/>
      <c r="D225" s="2"/>
      <c r="E225" s="2"/>
      <c r="F225" s="2"/>
      <c r="G225" s="2"/>
      <c r="H225" s="2"/>
      <c r="I225" s="2"/>
      <c r="J225" s="2"/>
      <c r="K225" s="2"/>
      <c r="L225" s="2"/>
      <c r="M225" s="2"/>
      <c r="N225" s="2"/>
      <c r="O225" s="2"/>
      <c r="P225" s="2"/>
      <c r="Q225" s="2"/>
      <c r="R225" s="2"/>
      <c r="S225" s="2"/>
      <c r="T225" s="2"/>
      <c r="U225" s="2"/>
      <c r="V225" s="2"/>
      <c r="W225" s="2"/>
    </row>
    <row r="226" spans="1:23" x14ac:dyDescent="0.2">
      <c r="A226" s="2"/>
      <c r="B226" s="2"/>
      <c r="C226" s="2"/>
      <c r="D226" s="2"/>
      <c r="E226" s="2"/>
      <c r="F226" s="2"/>
      <c r="G226" s="2"/>
      <c r="H226" s="2"/>
      <c r="I226" s="2"/>
      <c r="J226" s="2"/>
      <c r="K226" s="2"/>
      <c r="L226" s="2"/>
      <c r="M226" s="2"/>
      <c r="N226" s="2"/>
      <c r="O226" s="2"/>
      <c r="P226" s="2"/>
      <c r="Q226" s="2"/>
      <c r="R226" s="2"/>
      <c r="S226" s="2"/>
      <c r="T226" s="2"/>
      <c r="U226" s="2"/>
      <c r="V226" s="2"/>
      <c r="W226" s="2"/>
    </row>
    <row r="227" spans="1:23" x14ac:dyDescent="0.2">
      <c r="A227" s="2"/>
      <c r="B227" s="2"/>
      <c r="C227" s="2"/>
      <c r="D227" s="2"/>
      <c r="E227" s="2"/>
      <c r="F227" s="2"/>
      <c r="G227" s="2"/>
      <c r="H227" s="2"/>
      <c r="I227" s="2"/>
      <c r="J227" s="2"/>
      <c r="K227" s="2"/>
      <c r="L227" s="2"/>
      <c r="M227" s="2"/>
      <c r="N227" s="2"/>
      <c r="O227" s="2"/>
      <c r="P227" s="2"/>
      <c r="Q227" s="2"/>
      <c r="R227" s="2"/>
      <c r="S227" s="2"/>
      <c r="T227" s="2"/>
      <c r="U227" s="2"/>
      <c r="V227" s="2"/>
      <c r="W227" s="2"/>
    </row>
    <row r="228" spans="1:23" x14ac:dyDescent="0.2">
      <c r="A228" s="2"/>
      <c r="B228" s="2"/>
      <c r="C228" s="2"/>
      <c r="D228" s="2"/>
      <c r="E228" s="2"/>
      <c r="F228" s="2"/>
      <c r="G228" s="2"/>
      <c r="H228" s="2"/>
      <c r="I228" s="2"/>
      <c r="J228" s="2"/>
      <c r="K228" s="2"/>
      <c r="L228" s="2"/>
      <c r="M228" s="2"/>
      <c r="N228" s="2"/>
      <c r="O228" s="2"/>
      <c r="P228" s="2"/>
      <c r="Q228" s="2"/>
      <c r="R228" s="2"/>
      <c r="S228" s="2"/>
      <c r="T228" s="2"/>
      <c r="U228" s="2"/>
      <c r="V228" s="2"/>
      <c r="W228" s="2"/>
    </row>
    <row r="229" spans="1:23" x14ac:dyDescent="0.2">
      <c r="A229" s="2"/>
      <c r="B229" s="2"/>
      <c r="C229" s="2"/>
      <c r="D229" s="2"/>
      <c r="E229" s="2"/>
      <c r="F229" s="2"/>
      <c r="G229" s="2"/>
      <c r="H229" s="2"/>
      <c r="I229" s="2"/>
      <c r="J229" s="2"/>
      <c r="K229" s="2"/>
      <c r="L229" s="2"/>
      <c r="M229" s="2"/>
      <c r="N229" s="2"/>
      <c r="O229" s="2"/>
      <c r="P229" s="2"/>
      <c r="Q229" s="2"/>
      <c r="R229" s="2"/>
      <c r="S229" s="2"/>
      <c r="T229" s="2"/>
      <c r="U229" s="2"/>
      <c r="V229" s="2"/>
      <c r="W229" s="2"/>
    </row>
    <row r="230" spans="1:23" x14ac:dyDescent="0.2">
      <c r="A230" s="2"/>
      <c r="B230" s="2"/>
      <c r="C230" s="2"/>
      <c r="D230" s="2"/>
      <c r="E230" s="2"/>
      <c r="F230" s="2"/>
      <c r="G230" s="2"/>
      <c r="H230" s="2"/>
      <c r="I230" s="2"/>
      <c r="J230" s="2"/>
      <c r="K230" s="2"/>
      <c r="L230" s="2"/>
      <c r="M230" s="2"/>
      <c r="N230" s="2"/>
      <c r="O230" s="2"/>
      <c r="P230" s="2"/>
      <c r="Q230" s="2"/>
      <c r="R230" s="2"/>
      <c r="S230" s="2"/>
      <c r="T230" s="2"/>
      <c r="U230" s="2"/>
      <c r="V230" s="2"/>
      <c r="W230" s="2"/>
    </row>
    <row r="231" spans="1:23" x14ac:dyDescent="0.2">
      <c r="A231" s="2"/>
      <c r="B231" s="2"/>
      <c r="C231" s="2"/>
      <c r="D231" s="2"/>
      <c r="E231" s="2"/>
      <c r="F231" s="2"/>
      <c r="G231" s="2"/>
      <c r="H231" s="2"/>
      <c r="I231" s="2"/>
      <c r="J231" s="2"/>
      <c r="K231" s="2"/>
      <c r="L231" s="2"/>
      <c r="M231" s="2"/>
      <c r="N231" s="2"/>
      <c r="O231" s="2"/>
      <c r="P231" s="2"/>
      <c r="Q231" s="2"/>
      <c r="R231" s="2"/>
      <c r="S231" s="2"/>
      <c r="T231" s="2"/>
      <c r="U231" s="2"/>
      <c r="V231" s="2"/>
      <c r="W231" s="2"/>
    </row>
    <row r="232" spans="1:23" x14ac:dyDescent="0.2">
      <c r="A232" s="2"/>
      <c r="B232" s="2"/>
      <c r="C232" s="2"/>
      <c r="D232" s="2"/>
      <c r="E232" s="2"/>
      <c r="F232" s="2"/>
      <c r="G232" s="2"/>
      <c r="H232" s="2"/>
      <c r="I232" s="2"/>
      <c r="J232" s="2"/>
      <c r="K232" s="2"/>
      <c r="L232" s="2"/>
      <c r="M232" s="2"/>
      <c r="N232" s="2"/>
      <c r="O232" s="2"/>
      <c r="P232" s="2"/>
      <c r="Q232" s="2"/>
      <c r="R232" s="2"/>
      <c r="S232" s="2"/>
      <c r="T232" s="2"/>
      <c r="U232" s="2"/>
      <c r="V232" s="2"/>
      <c r="W232" s="2"/>
    </row>
    <row r="233" spans="1:23" x14ac:dyDescent="0.2">
      <c r="A233" s="2"/>
      <c r="B233" s="2"/>
      <c r="C233" s="2"/>
      <c r="D233" s="2"/>
      <c r="E233" s="2"/>
      <c r="F233" s="2"/>
      <c r="G233" s="2"/>
      <c r="H233" s="2"/>
      <c r="I233" s="2"/>
      <c r="J233" s="2"/>
      <c r="K233" s="2"/>
      <c r="L233" s="2"/>
      <c r="M233" s="2"/>
      <c r="N233" s="2"/>
      <c r="O233" s="2"/>
      <c r="P233" s="2"/>
      <c r="Q233" s="2"/>
      <c r="R233" s="2"/>
      <c r="S233" s="2"/>
      <c r="T233" s="2"/>
      <c r="U233" s="2"/>
      <c r="V233" s="2"/>
      <c r="W233" s="2"/>
    </row>
    <row r="234" spans="1:23" x14ac:dyDescent="0.2">
      <c r="A234" s="2"/>
      <c r="B234" s="2"/>
      <c r="C234" s="2"/>
      <c r="D234" s="2"/>
      <c r="E234" s="2"/>
      <c r="F234" s="2"/>
      <c r="G234" s="2"/>
      <c r="H234" s="2"/>
      <c r="I234" s="2"/>
      <c r="J234" s="2"/>
      <c r="K234" s="2"/>
      <c r="L234" s="2"/>
      <c r="M234" s="2"/>
      <c r="N234" s="2"/>
      <c r="O234" s="2"/>
      <c r="P234" s="2"/>
      <c r="Q234" s="2"/>
      <c r="R234" s="2"/>
      <c r="S234" s="2"/>
      <c r="T234" s="2"/>
      <c r="U234" s="2"/>
      <c r="V234" s="2"/>
      <c r="W234" s="2"/>
    </row>
    <row r="235" spans="1:23" x14ac:dyDescent="0.2">
      <c r="A235" s="2"/>
      <c r="B235" s="2"/>
      <c r="C235" s="2"/>
      <c r="D235" s="2"/>
      <c r="E235" s="2"/>
      <c r="F235" s="2"/>
      <c r="G235" s="2"/>
      <c r="H235" s="2"/>
      <c r="I235" s="2"/>
      <c r="J235" s="2"/>
      <c r="K235" s="2"/>
      <c r="L235" s="2"/>
      <c r="M235" s="2"/>
      <c r="N235" s="2"/>
      <c r="O235" s="2"/>
      <c r="P235" s="2"/>
      <c r="Q235" s="2"/>
      <c r="R235" s="2"/>
      <c r="S235" s="2"/>
      <c r="T235" s="2"/>
      <c r="U235" s="2"/>
      <c r="V235" s="2"/>
      <c r="W235" s="2"/>
    </row>
    <row r="236" spans="1:23" x14ac:dyDescent="0.2">
      <c r="A236" s="2"/>
      <c r="B236" s="2"/>
      <c r="C236" s="2"/>
      <c r="D236" s="2"/>
      <c r="E236" s="2"/>
      <c r="F236" s="2"/>
      <c r="G236" s="2"/>
      <c r="H236" s="2"/>
      <c r="I236" s="2"/>
      <c r="J236" s="2"/>
      <c r="K236" s="2"/>
      <c r="L236" s="2"/>
      <c r="M236" s="2"/>
      <c r="N236" s="2"/>
      <c r="O236" s="2"/>
      <c r="P236" s="2"/>
      <c r="Q236" s="2"/>
      <c r="R236" s="2"/>
      <c r="S236" s="2"/>
      <c r="T236" s="2"/>
      <c r="U236" s="2"/>
      <c r="V236" s="2"/>
      <c r="W236" s="2"/>
    </row>
    <row r="237" spans="1:23" x14ac:dyDescent="0.2">
      <c r="A237" s="2"/>
      <c r="B237" s="2"/>
      <c r="C237" s="2"/>
      <c r="D237" s="2"/>
      <c r="E237" s="2"/>
      <c r="F237" s="2"/>
      <c r="G237" s="2"/>
      <c r="H237" s="2"/>
      <c r="I237" s="2"/>
      <c r="J237" s="2"/>
      <c r="K237" s="2"/>
      <c r="L237" s="2"/>
      <c r="M237" s="2"/>
      <c r="N237" s="2"/>
      <c r="O237" s="2"/>
      <c r="P237" s="2"/>
      <c r="Q237" s="2"/>
      <c r="R237" s="2"/>
      <c r="S237" s="2"/>
      <c r="T237" s="2"/>
      <c r="U237" s="2"/>
      <c r="V237" s="2"/>
      <c r="W237" s="2"/>
    </row>
    <row r="238" spans="1:23" x14ac:dyDescent="0.2">
      <c r="A238" s="2"/>
      <c r="B238" s="2"/>
      <c r="C238" s="2"/>
      <c r="D238" s="2"/>
      <c r="E238" s="2"/>
      <c r="F238" s="2"/>
      <c r="G238" s="2"/>
      <c r="H238" s="2"/>
      <c r="I238" s="2"/>
      <c r="J238" s="2"/>
      <c r="K238" s="2"/>
      <c r="L238" s="2"/>
      <c r="M238" s="2"/>
      <c r="N238" s="2"/>
      <c r="O238" s="2"/>
      <c r="P238" s="2"/>
      <c r="Q238" s="2"/>
      <c r="R238" s="2"/>
      <c r="S238" s="2"/>
      <c r="T238" s="2"/>
      <c r="U238" s="2"/>
      <c r="V238" s="2"/>
      <c r="W238" s="2"/>
    </row>
    <row r="239" spans="1:23" x14ac:dyDescent="0.2">
      <c r="A239" s="2"/>
      <c r="B239" s="2"/>
      <c r="C239" s="2"/>
      <c r="D239" s="2"/>
      <c r="E239" s="2"/>
      <c r="F239" s="2"/>
      <c r="G239" s="2"/>
      <c r="H239" s="2"/>
      <c r="I239" s="2"/>
      <c r="J239" s="2"/>
      <c r="K239" s="2"/>
      <c r="L239" s="2"/>
      <c r="M239" s="2"/>
      <c r="N239" s="2"/>
      <c r="O239" s="2"/>
      <c r="P239" s="2"/>
      <c r="Q239" s="2"/>
      <c r="R239" s="2"/>
      <c r="S239" s="2"/>
      <c r="T239" s="2"/>
      <c r="U239" s="2"/>
      <c r="V239" s="2"/>
      <c r="W239" s="2"/>
    </row>
    <row r="240" spans="1:23"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x14ac:dyDescent="0.2">
      <c r="A798" s="2"/>
      <c r="B798" s="2"/>
      <c r="C798" s="2"/>
      <c r="D798" s="2"/>
      <c r="E798" s="2"/>
      <c r="F798" s="2"/>
      <c r="G798" s="2"/>
      <c r="H798" s="2"/>
      <c r="I798" s="2"/>
      <c r="J798" s="2"/>
      <c r="K798" s="2"/>
      <c r="L798" s="2"/>
      <c r="M798" s="2"/>
      <c r="N798" s="2"/>
      <c r="O798" s="2"/>
      <c r="P798" s="2"/>
      <c r="Q798" s="2"/>
      <c r="R798" s="2"/>
      <c r="S798" s="2"/>
      <c r="T798" s="2"/>
      <c r="U798" s="2"/>
      <c r="V798" s="2"/>
      <c r="W798" s="2"/>
    </row>
    <row r="799" spans="1:23" x14ac:dyDescent="0.2">
      <c r="A799" s="2"/>
      <c r="B799" s="2"/>
      <c r="C799" s="2"/>
      <c r="D799" s="2"/>
      <c r="E799" s="2"/>
      <c r="F799" s="2"/>
      <c r="G799" s="2"/>
      <c r="H799" s="2"/>
      <c r="I799" s="2"/>
      <c r="J799" s="2"/>
      <c r="K799" s="2"/>
      <c r="L799" s="2"/>
      <c r="M799" s="2"/>
      <c r="N799" s="2"/>
      <c r="O799" s="2"/>
      <c r="P799" s="2"/>
      <c r="Q799" s="2"/>
      <c r="R799" s="2"/>
      <c r="S799" s="2"/>
      <c r="T799" s="2"/>
      <c r="U799" s="2"/>
      <c r="V799" s="2"/>
      <c r="W799" s="2"/>
    </row>
    <row r="800" spans="1:23" x14ac:dyDescent="0.2">
      <c r="A800" s="2"/>
      <c r="B800" s="2"/>
      <c r="C800" s="2"/>
      <c r="D800" s="2"/>
      <c r="E800" s="2"/>
      <c r="F800" s="2"/>
      <c r="G800" s="2"/>
      <c r="H800" s="2"/>
      <c r="I800" s="2"/>
      <c r="J800" s="2"/>
      <c r="K800" s="2"/>
      <c r="L800" s="2"/>
      <c r="M800" s="2"/>
      <c r="N800" s="2"/>
      <c r="O800" s="2"/>
      <c r="P800" s="2"/>
      <c r="Q800" s="2"/>
      <c r="R800" s="2"/>
      <c r="S800" s="2"/>
      <c r="T800" s="2"/>
      <c r="U800" s="2"/>
      <c r="V800" s="2"/>
      <c r="W800" s="2"/>
    </row>
    <row r="801" spans="1:23" x14ac:dyDescent="0.2">
      <c r="A801" s="2"/>
      <c r="B801" s="2"/>
      <c r="C801" s="2"/>
      <c r="D801" s="2"/>
      <c r="E801" s="2"/>
      <c r="F801" s="2"/>
      <c r="G801" s="2"/>
      <c r="H801" s="2"/>
      <c r="I801" s="2"/>
      <c r="J801" s="2"/>
      <c r="K801" s="2"/>
      <c r="L801" s="2"/>
      <c r="M801" s="2"/>
      <c r="N801" s="2"/>
      <c r="O801" s="2"/>
      <c r="P801" s="2"/>
      <c r="Q801" s="2"/>
      <c r="R801" s="2"/>
      <c r="S801" s="2"/>
      <c r="T801" s="2"/>
      <c r="U801" s="2"/>
      <c r="V801" s="2"/>
      <c r="W801" s="2"/>
    </row>
    <row r="802" spans="1:23" x14ac:dyDescent="0.2">
      <c r="A802" s="2"/>
      <c r="B802" s="2"/>
      <c r="C802" s="2"/>
      <c r="D802" s="2"/>
      <c r="E802" s="2"/>
      <c r="F802" s="2"/>
      <c r="G802" s="2"/>
      <c r="H802" s="2"/>
      <c r="I802" s="2"/>
      <c r="J802" s="2"/>
      <c r="K802" s="2"/>
      <c r="L802" s="2"/>
      <c r="M802" s="2"/>
      <c r="N802" s="2"/>
      <c r="O802" s="2"/>
      <c r="P802" s="2"/>
      <c r="Q802" s="2"/>
      <c r="R802" s="2"/>
      <c r="S802" s="2"/>
      <c r="T802" s="2"/>
      <c r="U802" s="2"/>
      <c r="V802" s="2"/>
      <c r="W802" s="2"/>
    </row>
    <row r="803" spans="1:23" x14ac:dyDescent="0.2">
      <c r="A803" s="2"/>
      <c r="B803" s="2"/>
      <c r="C803" s="2"/>
      <c r="D803" s="2"/>
      <c r="E803" s="2"/>
      <c r="F803" s="2"/>
      <c r="G803" s="2"/>
      <c r="H803" s="2"/>
      <c r="I803" s="2"/>
      <c r="J803" s="2"/>
      <c r="K803" s="2"/>
      <c r="L803" s="2"/>
      <c r="M803" s="2"/>
      <c r="N803" s="2"/>
      <c r="O803" s="2"/>
      <c r="P803" s="2"/>
      <c r="Q803" s="2"/>
      <c r="R803" s="2"/>
      <c r="S803" s="2"/>
      <c r="T803" s="2"/>
      <c r="U803" s="2"/>
      <c r="V803" s="2"/>
      <c r="W803" s="2"/>
    </row>
  </sheetData>
  <sheetProtection sheet="1" objects="1" scenarios="1" formatCells="0" formatColumns="0" formatRows="0"/>
  <mergeCells count="193">
    <mergeCell ref="M48:N48"/>
    <mergeCell ref="O48:P48"/>
    <mergeCell ref="A44:W44"/>
    <mergeCell ref="A45:C45"/>
    <mergeCell ref="D45:W45"/>
    <mergeCell ref="I48:J48"/>
    <mergeCell ref="A65:W82"/>
    <mergeCell ref="A46:A48"/>
    <mergeCell ref="B46:H48"/>
    <mergeCell ref="I46:J46"/>
    <mergeCell ref="K46:L46"/>
    <mergeCell ref="M46:N46"/>
    <mergeCell ref="O46:P46"/>
    <mergeCell ref="Q46:Q48"/>
    <mergeCell ref="R46:W48"/>
    <mergeCell ref="I47:J47"/>
    <mergeCell ref="A52:P53"/>
    <mergeCell ref="R52:S52"/>
    <mergeCell ref="T52:U52"/>
    <mergeCell ref="V52:W52"/>
    <mergeCell ref="R53:S53"/>
    <mergeCell ref="T53:U53"/>
    <mergeCell ref="V53:W53"/>
    <mergeCell ref="A49:W49"/>
    <mergeCell ref="A50:C50"/>
    <mergeCell ref="D50:W50"/>
    <mergeCell ref="K47:L47"/>
    <mergeCell ref="M47:N47"/>
    <mergeCell ref="O47:P47"/>
    <mergeCell ref="K48:L48"/>
    <mergeCell ref="A39:W39"/>
    <mergeCell ref="A40:C40"/>
    <mergeCell ref="D40:W40"/>
    <mergeCell ref="A41:A43"/>
    <mergeCell ref="B41:H43"/>
    <mergeCell ref="I41:J41"/>
    <mergeCell ref="K41:L41"/>
    <mergeCell ref="M41:N41"/>
    <mergeCell ref="O41:P41"/>
    <mergeCell ref="Q41:Q43"/>
    <mergeCell ref="R41:W43"/>
    <mergeCell ref="I42:J42"/>
    <mergeCell ref="K42:L42"/>
    <mergeCell ref="M42:N42"/>
    <mergeCell ref="O42:P42"/>
    <mergeCell ref="I43:J43"/>
    <mergeCell ref="K43:L43"/>
    <mergeCell ref="M43:N43"/>
    <mergeCell ref="O43:P43"/>
    <mergeCell ref="A34:W34"/>
    <mergeCell ref="A35:C35"/>
    <mergeCell ref="D35:W35"/>
    <mergeCell ref="A36:A38"/>
    <mergeCell ref="B36:H38"/>
    <mergeCell ref="I36:J36"/>
    <mergeCell ref="K36:L36"/>
    <mergeCell ref="M36:N36"/>
    <mergeCell ref="O36:P36"/>
    <mergeCell ref="Q36:Q38"/>
    <mergeCell ref="R36:W38"/>
    <mergeCell ref="I37:J37"/>
    <mergeCell ref="K37:L37"/>
    <mergeCell ref="M37:N37"/>
    <mergeCell ref="O37:P37"/>
    <mergeCell ref="I38:J38"/>
    <mergeCell ref="K38:L38"/>
    <mergeCell ref="M38:N38"/>
    <mergeCell ref="O38:P38"/>
    <mergeCell ref="A29:W29"/>
    <mergeCell ref="A30:C30"/>
    <mergeCell ref="D30:W30"/>
    <mergeCell ref="A31:A33"/>
    <mergeCell ref="B31:H33"/>
    <mergeCell ref="I31:J31"/>
    <mergeCell ref="K31:L31"/>
    <mergeCell ref="M31:N31"/>
    <mergeCell ref="O31:P31"/>
    <mergeCell ref="Q31:Q33"/>
    <mergeCell ref="R31:W33"/>
    <mergeCell ref="I32:J32"/>
    <mergeCell ref="K32:L32"/>
    <mergeCell ref="M32:N32"/>
    <mergeCell ref="O32:P32"/>
    <mergeCell ref="I33:J33"/>
    <mergeCell ref="K33:L33"/>
    <mergeCell ref="M33:N33"/>
    <mergeCell ref="O33:P33"/>
    <mergeCell ref="A24:W24"/>
    <mergeCell ref="A25:C25"/>
    <mergeCell ref="D25:W25"/>
    <mergeCell ref="A26:A28"/>
    <mergeCell ref="B26:H28"/>
    <mergeCell ref="I26:J26"/>
    <mergeCell ref="K26:L26"/>
    <mergeCell ref="M26:N26"/>
    <mergeCell ref="O26:P26"/>
    <mergeCell ref="Q26:Q28"/>
    <mergeCell ref="R26:W28"/>
    <mergeCell ref="I27:J27"/>
    <mergeCell ref="K27:L27"/>
    <mergeCell ref="M27:N27"/>
    <mergeCell ref="O27:P27"/>
    <mergeCell ref="I28:J28"/>
    <mergeCell ref="K28:L28"/>
    <mergeCell ref="M28:N28"/>
    <mergeCell ref="O28:P28"/>
    <mergeCell ref="A19:W19"/>
    <mergeCell ref="A20:C20"/>
    <mergeCell ref="D20:W20"/>
    <mergeCell ref="A21:A23"/>
    <mergeCell ref="B21:H23"/>
    <mergeCell ref="I21:J21"/>
    <mergeCell ref="K21:L21"/>
    <mergeCell ref="M21:N21"/>
    <mergeCell ref="O21:P21"/>
    <mergeCell ref="Q21:Q23"/>
    <mergeCell ref="R21:W23"/>
    <mergeCell ref="I22:J22"/>
    <mergeCell ref="K22:L22"/>
    <mergeCell ref="M22:N22"/>
    <mergeCell ref="O22:P22"/>
    <mergeCell ref="I23:J23"/>
    <mergeCell ref="K23:L23"/>
    <mergeCell ref="M23:N23"/>
    <mergeCell ref="O23:P23"/>
    <mergeCell ref="A14:W14"/>
    <mergeCell ref="A15:C15"/>
    <mergeCell ref="D15:W15"/>
    <mergeCell ref="A16:A18"/>
    <mergeCell ref="B16:H18"/>
    <mergeCell ref="I16:J16"/>
    <mergeCell ref="K16:L16"/>
    <mergeCell ref="M16:N16"/>
    <mergeCell ref="O16:P16"/>
    <mergeCell ref="Q16:Q18"/>
    <mergeCell ref="R16:W18"/>
    <mergeCell ref="I17:J17"/>
    <mergeCell ref="K17:L17"/>
    <mergeCell ref="M17:N17"/>
    <mergeCell ref="O17:P17"/>
    <mergeCell ref="I18:J18"/>
    <mergeCell ref="K18:L18"/>
    <mergeCell ref="M18:N18"/>
    <mergeCell ref="O18:P18"/>
    <mergeCell ref="A9:W9"/>
    <mergeCell ref="A10:C10"/>
    <mergeCell ref="D10:W10"/>
    <mergeCell ref="A11:A13"/>
    <mergeCell ref="B11:H13"/>
    <mergeCell ref="I11:J11"/>
    <mergeCell ref="K11:L11"/>
    <mergeCell ref="M11:N11"/>
    <mergeCell ref="O11:P11"/>
    <mergeCell ref="Q11:Q13"/>
    <mergeCell ref="R11:W13"/>
    <mergeCell ref="I12:J12"/>
    <mergeCell ref="K12:L12"/>
    <mergeCell ref="M12:N12"/>
    <mergeCell ref="O12:P12"/>
    <mergeCell ref="I13:J13"/>
    <mergeCell ref="K13:L13"/>
    <mergeCell ref="M13:N13"/>
    <mergeCell ref="O13:P13"/>
    <mergeCell ref="Y5:AB5"/>
    <mergeCell ref="A6:A8"/>
    <mergeCell ref="B6:H8"/>
    <mergeCell ref="I6:J6"/>
    <mergeCell ref="K6:L6"/>
    <mergeCell ref="M6:N6"/>
    <mergeCell ref="O6:P6"/>
    <mergeCell ref="Q6:Q8"/>
    <mergeCell ref="R6:W8"/>
    <mergeCell ref="I7:J7"/>
    <mergeCell ref="K7:L7"/>
    <mergeCell ref="M7:N7"/>
    <mergeCell ref="O7:P7"/>
    <mergeCell ref="I8:J8"/>
    <mergeCell ref="K8:L8"/>
    <mergeCell ref="M8:N8"/>
    <mergeCell ref="O8:P8"/>
    <mergeCell ref="A1:W1"/>
    <mergeCell ref="A4:A5"/>
    <mergeCell ref="B4:H5"/>
    <mergeCell ref="I4:J4"/>
    <mergeCell ref="K4:L4"/>
    <mergeCell ref="M4:N4"/>
    <mergeCell ref="O4:P4"/>
    <mergeCell ref="Q4:Q5"/>
    <mergeCell ref="R4:W5"/>
    <mergeCell ref="I5:J5"/>
    <mergeCell ref="K5:L5"/>
    <mergeCell ref="M5:N5"/>
    <mergeCell ref="O5:P5"/>
  </mergeCells>
  <printOptions gridLines="1"/>
  <pageMargins left="0.7" right="0.7" top="0.75" bottom="0.75" header="0.3" footer="0.3"/>
  <pageSetup paperSize="9" orientation="landscape" horizontalDpi="0" verticalDpi="0"/>
  <rowBreaks count="4" manualBreakCount="4">
    <brk id="15" max="16383" man="1"/>
    <brk id="40" max="16383" man="1"/>
    <brk id="45" max="16383" man="1"/>
    <brk id="62" max="16383"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9174C-B012-7A41-920C-4F71E49E5E44}">
  <sheetPr codeName="Foglio9"/>
  <dimension ref="A1:J92"/>
  <sheetViews>
    <sheetView zoomScale="166" zoomScaleNormal="166" workbookViewId="0">
      <selection activeCell="C91" sqref="C91"/>
    </sheetView>
  </sheetViews>
  <sheetFormatPr baseColWidth="10" defaultColWidth="10.83203125" defaultRowHeight="16" x14ac:dyDescent="0.2"/>
  <cols>
    <col min="1" max="2" width="8" style="13" customWidth="1"/>
    <col min="3" max="3" width="10" style="13" customWidth="1"/>
    <col min="4" max="4" width="9.1640625" style="13" customWidth="1"/>
    <col min="5" max="10" width="8" style="13" customWidth="1"/>
    <col min="11" max="16384" width="10.83203125" style="13"/>
  </cols>
  <sheetData>
    <row r="1" spans="1:10" x14ac:dyDescent="0.2">
      <c r="A1" s="305" t="s">
        <v>328</v>
      </c>
      <c r="B1" s="305"/>
      <c r="C1" s="305"/>
      <c r="D1" s="305"/>
      <c r="E1" s="305"/>
      <c r="F1" s="305"/>
      <c r="G1" s="305"/>
      <c r="H1" s="305"/>
      <c r="I1" s="305"/>
      <c r="J1" s="305"/>
    </row>
    <row r="3" spans="1:10" x14ac:dyDescent="0.2">
      <c r="A3" s="301" t="s">
        <v>327</v>
      </c>
      <c r="B3" s="301"/>
      <c r="C3" s="301"/>
      <c r="D3" s="306" t="s">
        <v>319</v>
      </c>
      <c r="E3" s="289" t="s">
        <v>34</v>
      </c>
      <c r="F3" s="290"/>
      <c r="G3" s="293" t="s">
        <v>35</v>
      </c>
      <c r="H3" s="294"/>
      <c r="I3" s="297" t="s">
        <v>36</v>
      </c>
      <c r="J3" s="298"/>
    </row>
    <row r="4" spans="1:10" x14ac:dyDescent="0.2">
      <c r="A4" s="301"/>
      <c r="B4" s="301"/>
      <c r="C4" s="301"/>
      <c r="D4" s="306"/>
      <c r="E4" s="291"/>
      <c r="F4" s="292"/>
      <c r="G4" s="295"/>
      <c r="H4" s="296"/>
      <c r="I4" s="299"/>
      <c r="J4" s="300"/>
    </row>
    <row r="5" spans="1:10" ht="14" customHeight="1" x14ac:dyDescent="0.2">
      <c r="A5" s="302" t="s">
        <v>37</v>
      </c>
      <c r="B5" s="302"/>
      <c r="C5" s="302"/>
      <c r="D5" s="106" t="e">
        <f>'Griglia Dati Oggettivi'!AE106</f>
        <v>#DIV/0!</v>
      </c>
      <c r="E5" s="16">
        <v>0</v>
      </c>
      <c r="F5" s="16">
        <v>29</v>
      </c>
      <c r="G5" s="17">
        <v>30</v>
      </c>
      <c r="H5" s="17">
        <v>58</v>
      </c>
      <c r="I5" s="18">
        <v>59</v>
      </c>
      <c r="J5" s="18">
        <v>116</v>
      </c>
    </row>
    <row r="6" spans="1:10" ht="14" customHeight="1" x14ac:dyDescent="0.2">
      <c r="A6" s="302"/>
      <c r="B6" s="302"/>
      <c r="C6" s="302"/>
      <c r="D6" s="107"/>
      <c r="E6" s="303">
        <v>0</v>
      </c>
      <c r="F6" s="303"/>
      <c r="G6" s="304">
        <v>10</v>
      </c>
      <c r="H6" s="304"/>
      <c r="I6" s="288">
        <v>20</v>
      </c>
      <c r="J6" s="288"/>
    </row>
    <row r="7" spans="1:10" x14ac:dyDescent="0.2">
      <c r="A7" s="302" t="s">
        <v>91</v>
      </c>
      <c r="B7" s="302"/>
      <c r="C7" s="302"/>
      <c r="D7" s="3">
        <f>'A - Ambiente di Lavoro'!Q47</f>
        <v>0</v>
      </c>
      <c r="E7" s="311"/>
      <c r="F7" s="312"/>
      <c r="G7" s="312"/>
      <c r="H7" s="312"/>
      <c r="I7" s="312"/>
      <c r="J7" s="313"/>
    </row>
    <row r="8" spans="1:10" x14ac:dyDescent="0.2">
      <c r="A8" s="302" t="s">
        <v>316</v>
      </c>
      <c r="B8" s="302"/>
      <c r="C8" s="302"/>
      <c r="D8" s="3">
        <f>'B - Contesto del lavoro'!Q47</f>
        <v>0</v>
      </c>
      <c r="E8" s="314"/>
      <c r="F8" s="315"/>
      <c r="G8" s="315"/>
      <c r="H8" s="315"/>
      <c r="I8" s="315"/>
      <c r="J8" s="316"/>
    </row>
    <row r="9" spans="1:10" ht="34" customHeight="1" x14ac:dyDescent="0.2">
      <c r="A9" s="320" t="s">
        <v>317</v>
      </c>
      <c r="B9" s="320"/>
      <c r="C9" s="320"/>
      <c r="D9" s="3">
        <f>'C1 - Insegnanti'!Q57</f>
        <v>0</v>
      </c>
      <c r="E9" s="317"/>
      <c r="F9" s="318"/>
      <c r="G9" s="318"/>
      <c r="H9" s="318"/>
      <c r="I9" s="318"/>
      <c r="J9" s="319"/>
    </row>
    <row r="10" spans="1:10" x14ac:dyDescent="0.2">
      <c r="A10" s="321" t="s">
        <v>318</v>
      </c>
      <c r="B10" s="321"/>
      <c r="C10" s="321"/>
      <c r="D10" s="8" t="e">
        <f>D5+D7+D8+D9</f>
        <v>#DIV/0!</v>
      </c>
      <c r="E10" s="30">
        <v>0</v>
      </c>
      <c r="F10" s="30">
        <v>31</v>
      </c>
      <c r="G10" s="31">
        <v>32</v>
      </c>
      <c r="H10" s="31">
        <v>63</v>
      </c>
      <c r="I10" s="32">
        <v>64</v>
      </c>
      <c r="J10" s="32">
        <v>125</v>
      </c>
    </row>
    <row r="12" spans="1:10" ht="55" customHeight="1" x14ac:dyDescent="0.2">
      <c r="A12" s="14" t="s">
        <v>320</v>
      </c>
      <c r="B12" s="14" t="s">
        <v>321</v>
      </c>
      <c r="C12" s="29" t="s">
        <v>319</v>
      </c>
      <c r="D12" s="307" t="s">
        <v>322</v>
      </c>
      <c r="E12" s="307"/>
      <c r="F12" s="307"/>
      <c r="G12" s="307"/>
      <c r="H12" s="307"/>
      <c r="I12" s="307"/>
      <c r="J12" s="307"/>
    </row>
    <row r="13" spans="1:10" ht="63" customHeight="1" x14ac:dyDescent="0.2">
      <c r="A13" s="19" t="s">
        <v>323</v>
      </c>
      <c r="B13" s="20" t="s">
        <v>324</v>
      </c>
      <c r="C13" s="25" t="e">
        <f>IF(D10&lt;=31, "X", "")</f>
        <v>#DIV/0!</v>
      </c>
      <c r="D13" s="308" t="s">
        <v>610</v>
      </c>
      <c r="E13" s="308"/>
      <c r="F13" s="308"/>
      <c r="G13" s="308"/>
      <c r="H13" s="308"/>
      <c r="I13" s="308"/>
      <c r="J13" s="308"/>
    </row>
    <row r="14" spans="1:10" ht="81" customHeight="1" x14ac:dyDescent="0.2">
      <c r="A14" s="21" t="s">
        <v>334</v>
      </c>
      <c r="B14" s="22" t="s">
        <v>40</v>
      </c>
      <c r="C14" s="26" t="e">
        <f>IF(AND(D10&gt;=32,D10&lt;=63), "X", "")</f>
        <v>#DIV/0!</v>
      </c>
      <c r="D14" s="309" t="s">
        <v>441</v>
      </c>
      <c r="E14" s="309"/>
      <c r="F14" s="309"/>
      <c r="G14" s="309"/>
      <c r="H14" s="309"/>
      <c r="I14" s="309"/>
      <c r="J14" s="309"/>
    </row>
    <row r="15" spans="1:10" ht="86" customHeight="1" x14ac:dyDescent="0.2">
      <c r="A15" s="23" t="s">
        <v>326</v>
      </c>
      <c r="B15" s="24" t="s">
        <v>41</v>
      </c>
      <c r="C15" s="27" t="e">
        <f>IF(D10&gt;63, "X", "")</f>
        <v>#DIV/0!</v>
      </c>
      <c r="D15" s="310" t="s">
        <v>611</v>
      </c>
      <c r="E15" s="310"/>
      <c r="F15" s="310"/>
      <c r="G15" s="310"/>
      <c r="H15" s="310"/>
      <c r="I15" s="310"/>
      <c r="J15" s="310"/>
    </row>
    <row r="17" spans="1:10" x14ac:dyDescent="0.2">
      <c r="A17" s="305" t="s">
        <v>331</v>
      </c>
      <c r="B17" s="305"/>
      <c r="C17" s="305"/>
      <c r="D17" s="305"/>
      <c r="E17" s="305"/>
      <c r="F17" s="305"/>
      <c r="G17" s="305"/>
      <c r="H17" s="305"/>
      <c r="I17" s="305"/>
      <c r="J17" s="305"/>
    </row>
    <row r="19" spans="1:10" x14ac:dyDescent="0.2">
      <c r="A19" s="301" t="s">
        <v>327</v>
      </c>
      <c r="B19" s="301"/>
      <c r="C19" s="301"/>
      <c r="D19" s="306" t="s">
        <v>319</v>
      </c>
      <c r="E19" s="289" t="s">
        <v>34</v>
      </c>
      <c r="F19" s="290"/>
      <c r="G19" s="293" t="s">
        <v>35</v>
      </c>
      <c r="H19" s="294"/>
      <c r="I19" s="297" t="s">
        <v>36</v>
      </c>
      <c r="J19" s="298"/>
    </row>
    <row r="20" spans="1:10" x14ac:dyDescent="0.2">
      <c r="A20" s="301"/>
      <c r="B20" s="301"/>
      <c r="C20" s="301"/>
      <c r="D20" s="306"/>
      <c r="E20" s="291"/>
      <c r="F20" s="292"/>
      <c r="G20" s="295"/>
      <c r="H20" s="296"/>
      <c r="I20" s="299"/>
      <c r="J20" s="300"/>
    </row>
    <row r="21" spans="1:10" x14ac:dyDescent="0.2">
      <c r="A21" s="302" t="s">
        <v>37</v>
      </c>
      <c r="B21" s="302"/>
      <c r="C21" s="302"/>
      <c r="D21" s="106" t="e">
        <f>'Griglia Dati Oggettivi'!AE106</f>
        <v>#DIV/0!</v>
      </c>
      <c r="E21" s="16">
        <v>0</v>
      </c>
      <c r="F21" s="16">
        <v>29</v>
      </c>
      <c r="G21" s="17">
        <v>30</v>
      </c>
      <c r="H21" s="17">
        <v>58</v>
      </c>
      <c r="I21" s="18">
        <v>59</v>
      </c>
      <c r="J21" s="18">
        <v>116</v>
      </c>
    </row>
    <row r="22" spans="1:10" x14ac:dyDescent="0.2">
      <c r="A22" s="302"/>
      <c r="B22" s="302"/>
      <c r="C22" s="302"/>
      <c r="D22" s="107"/>
      <c r="E22" s="303">
        <v>0</v>
      </c>
      <c r="F22" s="303"/>
      <c r="G22" s="304">
        <v>10</v>
      </c>
      <c r="H22" s="304"/>
      <c r="I22" s="288">
        <v>20</v>
      </c>
      <c r="J22" s="288"/>
    </row>
    <row r="23" spans="1:10" x14ac:dyDescent="0.2">
      <c r="A23" s="302" t="s">
        <v>91</v>
      </c>
      <c r="B23" s="302"/>
      <c r="C23" s="302"/>
      <c r="D23" s="3">
        <f>'A - Ambiente di Lavoro'!Q47</f>
        <v>0</v>
      </c>
      <c r="E23" s="311"/>
      <c r="F23" s="312"/>
      <c r="G23" s="312"/>
      <c r="H23" s="312"/>
      <c r="I23" s="312"/>
      <c r="J23" s="313"/>
    </row>
    <row r="24" spans="1:10" x14ac:dyDescent="0.2">
      <c r="A24" s="302" t="s">
        <v>316</v>
      </c>
      <c r="B24" s="302"/>
      <c r="C24" s="302"/>
      <c r="D24" s="3">
        <f>'B - Contesto del lavoro'!Q47</f>
        <v>0</v>
      </c>
      <c r="E24" s="314"/>
      <c r="F24" s="315"/>
      <c r="G24" s="315"/>
      <c r="H24" s="315"/>
      <c r="I24" s="315"/>
      <c r="J24" s="316"/>
    </row>
    <row r="25" spans="1:10" ht="27" customHeight="1" x14ac:dyDescent="0.2">
      <c r="A25" s="320" t="s">
        <v>329</v>
      </c>
      <c r="B25" s="320"/>
      <c r="C25" s="320"/>
      <c r="D25" s="3">
        <f>'C2 - Amministrativi'!Q47</f>
        <v>0</v>
      </c>
      <c r="E25" s="317"/>
      <c r="F25" s="318"/>
      <c r="G25" s="318"/>
      <c r="H25" s="318"/>
      <c r="I25" s="318"/>
      <c r="J25" s="319"/>
    </row>
    <row r="26" spans="1:10" x14ac:dyDescent="0.2">
      <c r="A26" s="321" t="s">
        <v>318</v>
      </c>
      <c r="B26" s="321"/>
      <c r="C26" s="321"/>
      <c r="D26" s="8" t="e">
        <f>D21+D23+D24+D25</f>
        <v>#DIV/0!</v>
      </c>
      <c r="E26" s="30">
        <v>0</v>
      </c>
      <c r="F26" s="30">
        <v>31</v>
      </c>
      <c r="G26" s="31">
        <v>32</v>
      </c>
      <c r="H26" s="31">
        <v>61</v>
      </c>
      <c r="I26" s="32">
        <v>62</v>
      </c>
      <c r="J26" s="32">
        <v>122</v>
      </c>
    </row>
    <row r="29" spans="1:10" ht="30" x14ac:dyDescent="0.2">
      <c r="A29" s="14" t="s">
        <v>320</v>
      </c>
      <c r="B29" s="14" t="s">
        <v>321</v>
      </c>
      <c r="C29" s="29" t="s">
        <v>319</v>
      </c>
      <c r="D29" s="307" t="s">
        <v>322</v>
      </c>
      <c r="E29" s="307"/>
      <c r="F29" s="307"/>
      <c r="G29" s="307"/>
      <c r="H29" s="307"/>
      <c r="I29" s="307"/>
      <c r="J29" s="307"/>
    </row>
    <row r="30" spans="1:10" ht="62" customHeight="1" x14ac:dyDescent="0.2">
      <c r="A30" s="19" t="s">
        <v>323</v>
      </c>
      <c r="B30" s="20" t="s">
        <v>324</v>
      </c>
      <c r="C30" s="25" t="e">
        <f>IF(D26&lt;=31, "X", "")</f>
        <v>#DIV/0!</v>
      </c>
      <c r="D30" s="308" t="s">
        <v>610</v>
      </c>
      <c r="E30" s="308"/>
      <c r="F30" s="308"/>
      <c r="G30" s="308"/>
      <c r="H30" s="308"/>
      <c r="I30" s="308"/>
      <c r="J30" s="308"/>
    </row>
    <row r="31" spans="1:10" ht="78" customHeight="1" x14ac:dyDescent="0.2">
      <c r="A31" s="21" t="s">
        <v>335</v>
      </c>
      <c r="B31" s="22" t="s">
        <v>40</v>
      </c>
      <c r="C31" s="26" t="e">
        <f>IF(AND(D26&gt;=32,D26&lt;=61), "X", "")</f>
        <v>#DIV/0!</v>
      </c>
      <c r="D31" s="309" t="s">
        <v>441</v>
      </c>
      <c r="E31" s="309"/>
      <c r="F31" s="309"/>
      <c r="G31" s="309"/>
      <c r="H31" s="309"/>
      <c r="I31" s="309"/>
      <c r="J31" s="309"/>
    </row>
    <row r="32" spans="1:10" ht="78" customHeight="1" x14ac:dyDescent="0.2">
      <c r="A32" s="23" t="s">
        <v>451</v>
      </c>
      <c r="B32" s="24" t="s">
        <v>41</v>
      </c>
      <c r="C32" s="27" t="e">
        <f>IF(D26&gt;61, "X", "")</f>
        <v>#DIV/0!</v>
      </c>
      <c r="D32" s="310" t="s">
        <v>611</v>
      </c>
      <c r="E32" s="310"/>
      <c r="F32" s="310"/>
      <c r="G32" s="310"/>
      <c r="H32" s="310"/>
      <c r="I32" s="310"/>
      <c r="J32" s="310"/>
    </row>
    <row r="37" spans="1:10" x14ac:dyDescent="0.2">
      <c r="A37" s="305" t="s">
        <v>332</v>
      </c>
      <c r="B37" s="305"/>
      <c r="C37" s="305"/>
      <c r="D37" s="305"/>
      <c r="E37" s="305"/>
      <c r="F37" s="305"/>
      <c r="G37" s="305"/>
      <c r="H37" s="305"/>
      <c r="I37" s="305"/>
      <c r="J37" s="305"/>
    </row>
    <row r="39" spans="1:10" x14ac:dyDescent="0.2">
      <c r="A39" s="301" t="s">
        <v>327</v>
      </c>
      <c r="B39" s="301"/>
      <c r="C39" s="301"/>
      <c r="D39" s="306" t="s">
        <v>319</v>
      </c>
      <c r="E39" s="289" t="s">
        <v>34</v>
      </c>
      <c r="F39" s="290"/>
      <c r="G39" s="293" t="s">
        <v>35</v>
      </c>
      <c r="H39" s="294"/>
      <c r="I39" s="297" t="s">
        <v>36</v>
      </c>
      <c r="J39" s="298"/>
    </row>
    <row r="40" spans="1:10" x14ac:dyDescent="0.2">
      <c r="A40" s="301"/>
      <c r="B40" s="301"/>
      <c r="C40" s="301"/>
      <c r="D40" s="306"/>
      <c r="E40" s="291"/>
      <c r="F40" s="292"/>
      <c r="G40" s="295"/>
      <c r="H40" s="296"/>
      <c r="I40" s="299"/>
      <c r="J40" s="300"/>
    </row>
    <row r="41" spans="1:10" x14ac:dyDescent="0.2">
      <c r="A41" s="302" t="s">
        <v>37</v>
      </c>
      <c r="B41" s="302"/>
      <c r="C41" s="302"/>
      <c r="D41" s="106" t="e">
        <f>'Griglia Dati Oggettivi'!AE106</f>
        <v>#DIV/0!</v>
      </c>
      <c r="E41" s="16">
        <v>0</v>
      </c>
      <c r="F41" s="16">
        <v>29</v>
      </c>
      <c r="G41" s="17">
        <v>30</v>
      </c>
      <c r="H41" s="17">
        <v>58</v>
      </c>
      <c r="I41" s="18">
        <v>59</v>
      </c>
      <c r="J41" s="18">
        <v>116</v>
      </c>
    </row>
    <row r="42" spans="1:10" x14ac:dyDescent="0.2">
      <c r="A42" s="302"/>
      <c r="B42" s="302"/>
      <c r="C42" s="302"/>
      <c r="D42" s="107"/>
      <c r="E42" s="303">
        <v>0</v>
      </c>
      <c r="F42" s="303"/>
      <c r="G42" s="304">
        <v>10</v>
      </c>
      <c r="H42" s="304"/>
      <c r="I42" s="288">
        <v>20</v>
      </c>
      <c r="J42" s="288"/>
    </row>
    <row r="43" spans="1:10" x14ac:dyDescent="0.2">
      <c r="A43" s="302" t="s">
        <v>91</v>
      </c>
      <c r="B43" s="302"/>
      <c r="C43" s="302"/>
      <c r="D43" s="3">
        <f>'A - Ambiente di Lavoro'!Q47</f>
        <v>0</v>
      </c>
      <c r="E43" s="311"/>
      <c r="F43" s="312"/>
      <c r="G43" s="312"/>
      <c r="H43" s="312"/>
      <c r="I43" s="312"/>
      <c r="J43" s="313"/>
    </row>
    <row r="44" spans="1:10" x14ac:dyDescent="0.2">
      <c r="A44" s="302" t="s">
        <v>316</v>
      </c>
      <c r="B44" s="302"/>
      <c r="C44" s="302"/>
      <c r="D44" s="3">
        <f>'B - Contesto del lavoro'!Q47</f>
        <v>0</v>
      </c>
      <c r="E44" s="314"/>
      <c r="F44" s="315"/>
      <c r="G44" s="315"/>
      <c r="H44" s="315"/>
      <c r="I44" s="315"/>
      <c r="J44" s="316"/>
    </row>
    <row r="45" spans="1:10" ht="27" customHeight="1" x14ac:dyDescent="0.2">
      <c r="A45" s="320" t="s">
        <v>333</v>
      </c>
      <c r="B45" s="320"/>
      <c r="C45" s="320"/>
      <c r="D45" s="3">
        <f>'C3 - Ausiliari'!Q42</f>
        <v>0</v>
      </c>
      <c r="E45" s="317"/>
      <c r="F45" s="318"/>
      <c r="G45" s="318"/>
      <c r="H45" s="318"/>
      <c r="I45" s="318"/>
      <c r="J45" s="319"/>
    </row>
    <row r="46" spans="1:10" x14ac:dyDescent="0.2">
      <c r="A46" s="321" t="s">
        <v>318</v>
      </c>
      <c r="B46" s="321"/>
      <c r="C46" s="321"/>
      <c r="D46" s="8" t="e">
        <f>D41+D43+D44+D45</f>
        <v>#DIV/0!</v>
      </c>
      <c r="E46" s="30">
        <v>0</v>
      </c>
      <c r="F46" s="30">
        <v>29</v>
      </c>
      <c r="G46" s="31">
        <v>30</v>
      </c>
      <c r="H46" s="31">
        <v>58</v>
      </c>
      <c r="I46" s="32">
        <v>59</v>
      </c>
      <c r="J46" s="32">
        <v>116</v>
      </c>
    </row>
    <row r="49" spans="1:10" ht="30" x14ac:dyDescent="0.2">
      <c r="A49" s="14" t="s">
        <v>320</v>
      </c>
      <c r="B49" s="14" t="s">
        <v>321</v>
      </c>
      <c r="C49" s="29" t="s">
        <v>319</v>
      </c>
      <c r="D49" s="307" t="s">
        <v>322</v>
      </c>
      <c r="E49" s="307"/>
      <c r="F49" s="307"/>
      <c r="G49" s="307"/>
      <c r="H49" s="307"/>
      <c r="I49" s="307"/>
      <c r="J49" s="307"/>
    </row>
    <row r="50" spans="1:10" ht="57" customHeight="1" x14ac:dyDescent="0.2">
      <c r="A50" s="19" t="s">
        <v>336</v>
      </c>
      <c r="B50" s="20" t="s">
        <v>324</v>
      </c>
      <c r="C50" s="25" t="e">
        <f>IF(D46&lt;=29, "X", "")</f>
        <v>#DIV/0!</v>
      </c>
      <c r="D50" s="308" t="s">
        <v>610</v>
      </c>
      <c r="E50" s="308"/>
      <c r="F50" s="308"/>
      <c r="G50" s="308"/>
      <c r="H50" s="308"/>
      <c r="I50" s="308"/>
      <c r="J50" s="308"/>
    </row>
    <row r="51" spans="1:10" ht="79" customHeight="1" x14ac:dyDescent="0.2">
      <c r="A51" s="21" t="s">
        <v>338</v>
      </c>
      <c r="B51" s="22" t="s">
        <v>40</v>
      </c>
      <c r="C51" s="26" t="e">
        <f>IF(AND(D46&gt;=30,D46&lt;=58), "X", "")</f>
        <v>#DIV/0!</v>
      </c>
      <c r="D51" s="309" t="s">
        <v>441</v>
      </c>
      <c r="E51" s="309"/>
      <c r="F51" s="309"/>
      <c r="G51" s="309"/>
      <c r="H51" s="309"/>
      <c r="I51" s="309"/>
      <c r="J51" s="309"/>
    </row>
    <row r="52" spans="1:10" ht="90" customHeight="1" x14ac:dyDescent="0.2">
      <c r="A52" s="23" t="s">
        <v>337</v>
      </c>
      <c r="B52" s="24" t="s">
        <v>41</v>
      </c>
      <c r="C52" s="27" t="e">
        <f>IF(D46&gt;58, "X", "")</f>
        <v>#DIV/0!</v>
      </c>
      <c r="D52" s="310" t="s">
        <v>611</v>
      </c>
      <c r="E52" s="310"/>
      <c r="F52" s="310"/>
      <c r="G52" s="310"/>
      <c r="H52" s="310"/>
      <c r="I52" s="310"/>
      <c r="J52" s="310"/>
    </row>
    <row r="56" spans="1:10" x14ac:dyDescent="0.2">
      <c r="A56" s="305" t="s">
        <v>339</v>
      </c>
      <c r="B56" s="305"/>
      <c r="C56" s="305"/>
      <c r="D56" s="305"/>
      <c r="E56" s="305"/>
      <c r="F56" s="305"/>
      <c r="G56" s="305"/>
      <c r="H56" s="305"/>
      <c r="I56" s="305"/>
      <c r="J56" s="305"/>
    </row>
    <row r="58" spans="1:10" x14ac:dyDescent="0.2">
      <c r="A58" s="301" t="s">
        <v>327</v>
      </c>
      <c r="B58" s="301"/>
      <c r="C58" s="301"/>
      <c r="D58" s="306" t="s">
        <v>319</v>
      </c>
      <c r="E58" s="289" t="s">
        <v>34</v>
      </c>
      <c r="F58" s="290"/>
      <c r="G58" s="293" t="s">
        <v>35</v>
      </c>
      <c r="H58" s="294"/>
      <c r="I58" s="297" t="s">
        <v>36</v>
      </c>
      <c r="J58" s="298"/>
    </row>
    <row r="59" spans="1:10" x14ac:dyDescent="0.2">
      <c r="A59" s="301"/>
      <c r="B59" s="301"/>
      <c r="C59" s="301"/>
      <c r="D59" s="306"/>
      <c r="E59" s="291"/>
      <c r="F59" s="292"/>
      <c r="G59" s="295"/>
      <c r="H59" s="296"/>
      <c r="I59" s="299"/>
      <c r="J59" s="300"/>
    </row>
    <row r="60" spans="1:10" x14ac:dyDescent="0.2">
      <c r="A60" s="302" t="s">
        <v>37</v>
      </c>
      <c r="B60" s="302"/>
      <c r="C60" s="302"/>
      <c r="D60" s="106" t="e">
        <f>'Griglia Dati Oggettivi'!AE106</f>
        <v>#DIV/0!</v>
      </c>
      <c r="E60" s="16">
        <v>0</v>
      </c>
      <c r="F60" s="16">
        <v>29</v>
      </c>
      <c r="G60" s="17">
        <v>30</v>
      </c>
      <c r="H60" s="17">
        <v>58</v>
      </c>
      <c r="I60" s="18">
        <v>59</v>
      </c>
      <c r="J60" s="18">
        <v>116</v>
      </c>
    </row>
    <row r="61" spans="1:10" x14ac:dyDescent="0.2">
      <c r="A61" s="302"/>
      <c r="B61" s="302"/>
      <c r="C61" s="302"/>
      <c r="D61" s="107"/>
      <c r="E61" s="303">
        <v>0</v>
      </c>
      <c r="F61" s="303"/>
      <c r="G61" s="304">
        <v>10</v>
      </c>
      <c r="H61" s="304"/>
      <c r="I61" s="288">
        <v>20</v>
      </c>
      <c r="J61" s="288"/>
    </row>
    <row r="62" spans="1:10" x14ac:dyDescent="0.2">
      <c r="A62" s="302" t="s">
        <v>91</v>
      </c>
      <c r="B62" s="302"/>
      <c r="C62" s="302"/>
      <c r="D62" s="3">
        <f>'A - Ambiente di Lavoro'!Q47</f>
        <v>0</v>
      </c>
      <c r="E62" s="311"/>
      <c r="F62" s="312"/>
      <c r="G62" s="312"/>
      <c r="H62" s="312"/>
      <c r="I62" s="312"/>
      <c r="J62" s="313"/>
    </row>
    <row r="63" spans="1:10" x14ac:dyDescent="0.2">
      <c r="A63" s="302" t="s">
        <v>316</v>
      </c>
      <c r="B63" s="302"/>
      <c r="C63" s="302"/>
      <c r="D63" s="3">
        <f>'B - Contesto del lavoro'!Q47</f>
        <v>0</v>
      </c>
      <c r="E63" s="314"/>
      <c r="F63" s="315"/>
      <c r="G63" s="315"/>
      <c r="H63" s="315"/>
      <c r="I63" s="315"/>
      <c r="J63" s="316"/>
    </row>
    <row r="64" spans="1:10" ht="27" customHeight="1" x14ac:dyDescent="0.2">
      <c r="A64" s="320" t="s">
        <v>340</v>
      </c>
      <c r="B64" s="320"/>
      <c r="C64" s="320"/>
      <c r="D64" s="3">
        <f>'C4 - Tecnici'!Q56</f>
        <v>0</v>
      </c>
      <c r="E64" s="317"/>
      <c r="F64" s="318"/>
      <c r="G64" s="318"/>
      <c r="H64" s="318"/>
      <c r="I64" s="318"/>
      <c r="J64" s="319"/>
    </row>
    <row r="65" spans="1:10" x14ac:dyDescent="0.2">
      <c r="A65" s="321" t="s">
        <v>318</v>
      </c>
      <c r="B65" s="321"/>
      <c r="C65" s="321"/>
      <c r="D65" s="8" t="e">
        <f>D60+D62+D63+D64</f>
        <v>#DIV/0!</v>
      </c>
      <c r="E65" s="30">
        <v>0</v>
      </c>
      <c r="F65" s="30">
        <v>31</v>
      </c>
      <c r="G65" s="31">
        <v>32</v>
      </c>
      <c r="H65" s="31">
        <v>62</v>
      </c>
      <c r="I65" s="32">
        <v>63</v>
      </c>
      <c r="J65" s="32">
        <v>123</v>
      </c>
    </row>
    <row r="68" spans="1:10" ht="30" x14ac:dyDescent="0.2">
      <c r="A68" s="14" t="s">
        <v>320</v>
      </c>
      <c r="B68" s="14" t="s">
        <v>321</v>
      </c>
      <c r="C68" s="29" t="s">
        <v>319</v>
      </c>
      <c r="D68" s="307" t="s">
        <v>322</v>
      </c>
      <c r="E68" s="307"/>
      <c r="F68" s="307"/>
      <c r="G68" s="307"/>
      <c r="H68" s="307"/>
      <c r="I68" s="307"/>
      <c r="J68" s="307"/>
    </row>
    <row r="69" spans="1:10" ht="55" customHeight="1" x14ac:dyDescent="0.2">
      <c r="A69" s="19" t="s">
        <v>323</v>
      </c>
      <c r="B69" s="20" t="s">
        <v>324</v>
      </c>
      <c r="C69" s="25" t="e">
        <f>IF(D65&lt;=29, "X", "")</f>
        <v>#DIV/0!</v>
      </c>
      <c r="D69" s="308" t="s">
        <v>610</v>
      </c>
      <c r="E69" s="308"/>
      <c r="F69" s="308"/>
      <c r="G69" s="308"/>
      <c r="H69" s="308"/>
      <c r="I69" s="308"/>
      <c r="J69" s="308"/>
    </row>
    <row r="70" spans="1:10" ht="81" customHeight="1" x14ac:dyDescent="0.2">
      <c r="A70" s="21" t="s">
        <v>341</v>
      </c>
      <c r="B70" s="22" t="s">
        <v>40</v>
      </c>
      <c r="C70" s="26" t="e">
        <f>IF(AND(D65&gt;=G65,D65&lt;=H65), "X", "")</f>
        <v>#DIV/0!</v>
      </c>
      <c r="D70" s="309" t="s">
        <v>441</v>
      </c>
      <c r="E70" s="309"/>
      <c r="F70" s="309"/>
      <c r="G70" s="309"/>
      <c r="H70" s="309"/>
      <c r="I70" s="309"/>
      <c r="J70" s="309"/>
    </row>
    <row r="71" spans="1:10" ht="88" customHeight="1" x14ac:dyDescent="0.2">
      <c r="A71" s="23" t="s">
        <v>330</v>
      </c>
      <c r="B71" s="24" t="s">
        <v>41</v>
      </c>
      <c r="C71" s="27" t="e">
        <f>IF(D65&gt;H65, "X", "")</f>
        <v>#DIV/0!</v>
      </c>
      <c r="D71" s="310" t="s">
        <v>611</v>
      </c>
      <c r="E71" s="310"/>
      <c r="F71" s="310"/>
      <c r="G71" s="310"/>
      <c r="H71" s="310"/>
      <c r="I71" s="310"/>
      <c r="J71" s="310"/>
    </row>
    <row r="77" spans="1:10" x14ac:dyDescent="0.2">
      <c r="A77" s="305" t="s">
        <v>342</v>
      </c>
      <c r="B77" s="305"/>
      <c r="C77" s="305"/>
      <c r="D77" s="305"/>
      <c r="E77" s="305"/>
      <c r="F77" s="305"/>
      <c r="G77" s="305"/>
      <c r="H77" s="305"/>
      <c r="I77" s="305"/>
      <c r="J77" s="305"/>
    </row>
    <row r="79" spans="1:10" x14ac:dyDescent="0.2">
      <c r="A79" s="301" t="s">
        <v>327</v>
      </c>
      <c r="B79" s="301"/>
      <c r="C79" s="301"/>
      <c r="D79" s="306" t="s">
        <v>319</v>
      </c>
      <c r="E79" s="289" t="s">
        <v>34</v>
      </c>
      <c r="F79" s="290"/>
      <c r="G79" s="293" t="s">
        <v>35</v>
      </c>
      <c r="H79" s="294"/>
      <c r="I79" s="297" t="s">
        <v>36</v>
      </c>
      <c r="J79" s="298"/>
    </row>
    <row r="80" spans="1:10" x14ac:dyDescent="0.2">
      <c r="A80" s="301"/>
      <c r="B80" s="301"/>
      <c r="C80" s="301"/>
      <c r="D80" s="306"/>
      <c r="E80" s="291"/>
      <c r="F80" s="292"/>
      <c r="G80" s="295"/>
      <c r="H80" s="296"/>
      <c r="I80" s="299"/>
      <c r="J80" s="300"/>
    </row>
    <row r="81" spans="1:10" x14ac:dyDescent="0.2">
      <c r="A81" s="302" t="s">
        <v>37</v>
      </c>
      <c r="B81" s="302"/>
      <c r="C81" s="302"/>
      <c r="D81" s="106" t="e">
        <f>'Griglia Dati Oggettivi'!AE106</f>
        <v>#DIV/0!</v>
      </c>
      <c r="E81" s="16">
        <v>0</v>
      </c>
      <c r="F81" s="16">
        <v>29</v>
      </c>
      <c r="G81" s="17">
        <v>30</v>
      </c>
      <c r="H81" s="17">
        <v>58</v>
      </c>
      <c r="I81" s="18">
        <v>59</v>
      </c>
      <c r="J81" s="18">
        <v>116</v>
      </c>
    </row>
    <row r="82" spans="1:10" x14ac:dyDescent="0.2">
      <c r="A82" s="302"/>
      <c r="B82" s="302"/>
      <c r="C82" s="302"/>
      <c r="D82" s="107"/>
      <c r="E82" s="303">
        <v>0</v>
      </c>
      <c r="F82" s="303"/>
      <c r="G82" s="304">
        <v>10</v>
      </c>
      <c r="H82" s="304"/>
      <c r="I82" s="288">
        <v>20</v>
      </c>
      <c r="J82" s="288"/>
    </row>
    <row r="83" spans="1:10" x14ac:dyDescent="0.2">
      <c r="A83" s="302" t="s">
        <v>91</v>
      </c>
      <c r="B83" s="302"/>
      <c r="C83" s="302"/>
      <c r="D83" s="3">
        <f>'A - Ambiente di Lavoro'!Q47</f>
        <v>0</v>
      </c>
      <c r="E83" s="311"/>
      <c r="F83" s="312"/>
      <c r="G83" s="312"/>
      <c r="H83" s="312"/>
      <c r="I83" s="312"/>
      <c r="J83" s="313"/>
    </row>
    <row r="84" spans="1:10" x14ac:dyDescent="0.2">
      <c r="A84" s="302" t="s">
        <v>316</v>
      </c>
      <c r="B84" s="302"/>
      <c r="C84" s="302"/>
      <c r="D84" s="3">
        <f>'B - Contesto del lavoro'!Q47</f>
        <v>0</v>
      </c>
      <c r="E84" s="314"/>
      <c r="F84" s="315"/>
      <c r="G84" s="315"/>
      <c r="H84" s="315"/>
      <c r="I84" s="315"/>
      <c r="J84" s="316"/>
    </row>
    <row r="85" spans="1:10" ht="29" customHeight="1" x14ac:dyDescent="0.2">
      <c r="A85" s="320" t="s">
        <v>343</v>
      </c>
      <c r="B85" s="320"/>
      <c r="C85" s="320"/>
      <c r="D85" s="3">
        <f>'C5 - Coordinatori'!Q52</f>
        <v>0</v>
      </c>
      <c r="E85" s="317"/>
      <c r="F85" s="318"/>
      <c r="G85" s="318"/>
      <c r="H85" s="318"/>
      <c r="I85" s="318"/>
      <c r="J85" s="319"/>
    </row>
    <row r="86" spans="1:10" x14ac:dyDescent="0.2">
      <c r="A86" s="321" t="s">
        <v>318</v>
      </c>
      <c r="B86" s="321"/>
      <c r="C86" s="321"/>
      <c r="D86" s="8" t="e">
        <f>D81+D83+D84+D85</f>
        <v>#DIV/0!</v>
      </c>
      <c r="E86" s="30">
        <v>0</v>
      </c>
      <c r="F86" s="30">
        <v>30</v>
      </c>
      <c r="G86" s="31">
        <v>31</v>
      </c>
      <c r="H86" s="31">
        <v>60</v>
      </c>
      <c r="I86" s="32">
        <v>61</v>
      </c>
      <c r="J86" s="32">
        <v>110</v>
      </c>
    </row>
    <row r="89" spans="1:10" ht="30" x14ac:dyDescent="0.2">
      <c r="A89" s="14" t="s">
        <v>320</v>
      </c>
      <c r="B89" s="14" t="s">
        <v>321</v>
      </c>
      <c r="C89" s="29" t="s">
        <v>319</v>
      </c>
      <c r="D89" s="307" t="s">
        <v>322</v>
      </c>
      <c r="E89" s="307"/>
      <c r="F89" s="307"/>
      <c r="G89" s="307"/>
      <c r="H89" s="307"/>
      <c r="I89" s="307"/>
      <c r="J89" s="307"/>
    </row>
    <row r="90" spans="1:10" ht="62" customHeight="1" x14ac:dyDescent="0.2">
      <c r="A90" s="19" t="s">
        <v>612</v>
      </c>
      <c r="B90" s="20" t="s">
        <v>324</v>
      </c>
      <c r="C90" s="25" t="e">
        <f>IF(D86&lt;=30, "X", "")</f>
        <v>#DIV/0!</v>
      </c>
      <c r="D90" s="308" t="s">
        <v>610</v>
      </c>
      <c r="E90" s="308"/>
      <c r="F90" s="308"/>
      <c r="G90" s="308"/>
      <c r="H90" s="308"/>
      <c r="I90" s="308"/>
      <c r="J90" s="308"/>
    </row>
    <row r="91" spans="1:10" ht="85" customHeight="1" x14ac:dyDescent="0.2">
      <c r="A91" s="21" t="s">
        <v>613</v>
      </c>
      <c r="B91" s="22" t="s">
        <v>40</v>
      </c>
      <c r="C91" s="26" t="e">
        <f>IF(AND(D86&gt;=G86,D86&lt;=H86), "X", "")</f>
        <v>#DIV/0!</v>
      </c>
      <c r="D91" s="309" t="s">
        <v>441</v>
      </c>
      <c r="E91" s="309"/>
      <c r="F91" s="309"/>
      <c r="G91" s="309"/>
      <c r="H91" s="309"/>
      <c r="I91" s="309"/>
      <c r="J91" s="309"/>
    </row>
    <row r="92" spans="1:10" ht="85" customHeight="1" x14ac:dyDescent="0.2">
      <c r="A92" s="23" t="s">
        <v>614</v>
      </c>
      <c r="B92" s="24" t="s">
        <v>41</v>
      </c>
      <c r="C92" s="27" t="e">
        <f>IF(D86&gt;H86, "X", "")</f>
        <v>#DIV/0!</v>
      </c>
      <c r="D92" s="310" t="s">
        <v>611</v>
      </c>
      <c r="E92" s="310"/>
      <c r="F92" s="310"/>
      <c r="G92" s="310"/>
      <c r="H92" s="310"/>
      <c r="I92" s="310"/>
      <c r="J92" s="310"/>
    </row>
  </sheetData>
  <sheetProtection sheet="1" objects="1" scenarios="1"/>
  <mergeCells count="100">
    <mergeCell ref="D70:J70"/>
    <mergeCell ref="D51:J51"/>
    <mergeCell ref="D31:J31"/>
    <mergeCell ref="E79:F80"/>
    <mergeCell ref="G79:H80"/>
    <mergeCell ref="I79:J80"/>
    <mergeCell ref="D71:J71"/>
    <mergeCell ref="A77:J77"/>
    <mergeCell ref="A79:C80"/>
    <mergeCell ref="D79:D80"/>
    <mergeCell ref="A63:C63"/>
    <mergeCell ref="A64:C64"/>
    <mergeCell ref="A65:C65"/>
    <mergeCell ref="D68:J68"/>
    <mergeCell ref="D69:J69"/>
    <mergeCell ref="E62:J64"/>
    <mergeCell ref="D92:J92"/>
    <mergeCell ref="E83:J85"/>
    <mergeCell ref="D90:J90"/>
    <mergeCell ref="D91:J91"/>
    <mergeCell ref="A84:C84"/>
    <mergeCell ref="A85:C85"/>
    <mergeCell ref="A86:C86"/>
    <mergeCell ref="D89:J89"/>
    <mergeCell ref="A83:C83"/>
    <mergeCell ref="A81:C82"/>
    <mergeCell ref="D81:D82"/>
    <mergeCell ref="E82:F82"/>
    <mergeCell ref="G82:H82"/>
    <mergeCell ref="I82:J82"/>
    <mergeCell ref="A62:C62"/>
    <mergeCell ref="D52:J52"/>
    <mergeCell ref="A56:J56"/>
    <mergeCell ref="A58:C59"/>
    <mergeCell ref="D58:D59"/>
    <mergeCell ref="E58:F59"/>
    <mergeCell ref="G58:H59"/>
    <mergeCell ref="I58:J59"/>
    <mergeCell ref="A60:C61"/>
    <mergeCell ref="D60:D61"/>
    <mergeCell ref="E61:F61"/>
    <mergeCell ref="G61:H61"/>
    <mergeCell ref="I61:J61"/>
    <mergeCell ref="A44:C44"/>
    <mergeCell ref="A45:C45"/>
    <mergeCell ref="A46:C46"/>
    <mergeCell ref="D49:J49"/>
    <mergeCell ref="D50:J50"/>
    <mergeCell ref="E43:J45"/>
    <mergeCell ref="A43:C43"/>
    <mergeCell ref="D32:J32"/>
    <mergeCell ref="A37:J37"/>
    <mergeCell ref="A39:C40"/>
    <mergeCell ref="D39:D40"/>
    <mergeCell ref="A41:C42"/>
    <mergeCell ref="D41:D42"/>
    <mergeCell ref="E42:F42"/>
    <mergeCell ref="G42:H42"/>
    <mergeCell ref="I42:J42"/>
    <mergeCell ref="E39:F40"/>
    <mergeCell ref="G39:H40"/>
    <mergeCell ref="I39:J40"/>
    <mergeCell ref="A24:C24"/>
    <mergeCell ref="A25:C25"/>
    <mergeCell ref="A26:C26"/>
    <mergeCell ref="D29:J29"/>
    <mergeCell ref="D30:J30"/>
    <mergeCell ref="E23:J25"/>
    <mergeCell ref="A1:J1"/>
    <mergeCell ref="A17:J17"/>
    <mergeCell ref="A19:C20"/>
    <mergeCell ref="D19:D20"/>
    <mergeCell ref="D3:D4"/>
    <mergeCell ref="D12:J12"/>
    <mergeCell ref="D13:J13"/>
    <mergeCell ref="D14:J14"/>
    <mergeCell ref="D15:J15"/>
    <mergeCell ref="D5:D6"/>
    <mergeCell ref="A5:C6"/>
    <mergeCell ref="A7:C7"/>
    <mergeCell ref="E7:J9"/>
    <mergeCell ref="A8:C8"/>
    <mergeCell ref="A9:C9"/>
    <mergeCell ref="A10:C10"/>
    <mergeCell ref="A3:C4"/>
    <mergeCell ref="A23:C23"/>
    <mergeCell ref="A21:C22"/>
    <mergeCell ref="E6:F6"/>
    <mergeCell ref="G6:H6"/>
    <mergeCell ref="D21:D22"/>
    <mergeCell ref="E22:F22"/>
    <mergeCell ref="G22:H22"/>
    <mergeCell ref="I22:J22"/>
    <mergeCell ref="I6:J6"/>
    <mergeCell ref="E3:F4"/>
    <mergeCell ref="G3:H4"/>
    <mergeCell ref="I3:J4"/>
    <mergeCell ref="E19:F20"/>
    <mergeCell ref="G19:H20"/>
    <mergeCell ref="I19:J20"/>
  </mergeCells>
  <printOptions gridLines="1"/>
  <pageMargins left="0.25" right="0.25" top="0.75" bottom="0.75" header="0.3" footer="0.3"/>
  <pageSetup paperSize="9" orientation="portrait" horizontalDpi="0" verticalDpi="0"/>
  <rowBreaks count="4" manualBreakCount="4">
    <brk id="16" max="16383" man="1"/>
    <brk id="36" max="16383" man="1"/>
    <brk id="55" max="16383" man="1"/>
    <brk id="76" max="16383"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AB1CE-C7D8-CD4F-8F83-9A343E192214}">
  <sheetPr codeName="Foglio11"/>
  <dimension ref="A1:FC10"/>
  <sheetViews>
    <sheetView zoomScaleNormal="100" workbookViewId="0">
      <selection activeCell="DY9" sqref="DY9"/>
    </sheetView>
  </sheetViews>
  <sheetFormatPr baseColWidth="10" defaultColWidth="11" defaultRowHeight="16" x14ac:dyDescent="0.2"/>
  <cols>
    <col min="1" max="2" width="13" customWidth="1"/>
    <col min="4" max="4" width="12" bestFit="1" customWidth="1"/>
    <col min="5" max="8" width="8.6640625" style="74" customWidth="1"/>
    <col min="9" max="9" width="6.83203125" customWidth="1"/>
    <col min="10" max="20" width="4.6640625" customWidth="1"/>
    <col min="21" max="36" width="6.33203125" customWidth="1"/>
    <col min="37" max="37" width="7.6640625" customWidth="1"/>
    <col min="38" max="42" width="6.33203125" customWidth="1"/>
    <col min="43" max="131" width="3" style="33" customWidth="1"/>
    <col min="132" max="132" width="7.5" style="33" customWidth="1"/>
    <col min="133" max="134" width="5" style="33" customWidth="1"/>
    <col min="135" max="135" width="2.83203125" style="33" customWidth="1"/>
    <col min="136" max="136" width="5.83203125" style="33" customWidth="1"/>
    <col min="137" max="140" width="2.83203125" style="33" customWidth="1"/>
    <col min="141" max="141" width="5.6640625" style="33" bestFit="1" customWidth="1"/>
    <col min="142" max="145" width="2.83203125" style="33" customWidth="1"/>
    <col min="146" max="146" width="5.6640625" style="33" bestFit="1" customWidth="1"/>
    <col min="147" max="150" width="2.83203125" style="33" customWidth="1"/>
    <col min="151" max="151" width="5.6640625" style="33" bestFit="1" customWidth="1"/>
    <col min="152" max="153" width="2.83203125" customWidth="1"/>
    <col min="154" max="154" width="2.6640625" customWidth="1"/>
    <col min="155" max="155" width="3.5" customWidth="1"/>
    <col min="156" max="156" width="5.6640625" customWidth="1"/>
    <col min="157" max="157" width="2.83203125" customWidth="1"/>
    <col min="158" max="159" width="2.6640625" customWidth="1"/>
  </cols>
  <sheetData>
    <row r="1" spans="1:159" x14ac:dyDescent="0.2">
      <c r="A1" s="322" t="s">
        <v>393</v>
      </c>
      <c r="B1" s="322" t="s">
        <v>528</v>
      </c>
      <c r="C1" s="322" t="s">
        <v>394</v>
      </c>
      <c r="D1" s="322" t="s">
        <v>395</v>
      </c>
      <c r="E1" s="323" t="s">
        <v>529</v>
      </c>
      <c r="F1" s="323" t="s">
        <v>531</v>
      </c>
      <c r="G1" s="323" t="s">
        <v>530</v>
      </c>
      <c r="H1" s="323" t="s">
        <v>532</v>
      </c>
      <c r="I1" s="324" t="s">
        <v>426</v>
      </c>
      <c r="J1" s="324"/>
      <c r="K1" s="324"/>
      <c r="L1" s="324"/>
      <c r="M1" s="324"/>
      <c r="N1" s="324"/>
      <c r="O1" s="324"/>
      <c r="P1" s="324"/>
      <c r="Q1" s="324"/>
      <c r="R1" s="324"/>
      <c r="S1" s="324"/>
      <c r="T1" s="324"/>
      <c r="U1" s="324"/>
      <c r="V1" s="324"/>
      <c r="W1" s="324"/>
      <c r="X1" s="324"/>
      <c r="Y1" s="324"/>
      <c r="Z1" s="324"/>
      <c r="AA1" s="324"/>
      <c r="AB1" s="324"/>
      <c r="AC1" s="324"/>
      <c r="AD1" s="324"/>
      <c r="AE1" s="324"/>
      <c r="AF1" s="324"/>
      <c r="AG1" s="324"/>
      <c r="AH1" s="324"/>
      <c r="AI1" s="59"/>
      <c r="AJ1" s="59"/>
      <c r="AK1" s="59"/>
      <c r="AL1" s="59"/>
      <c r="AM1" s="59"/>
      <c r="AN1" s="59"/>
      <c r="AO1" s="59"/>
      <c r="AP1" s="59"/>
      <c r="AQ1" s="324" t="s">
        <v>425</v>
      </c>
      <c r="AR1" s="324"/>
      <c r="AS1" s="324"/>
      <c r="AT1" s="324"/>
      <c r="AU1" s="324"/>
      <c r="AV1" s="324"/>
      <c r="AW1" s="324"/>
      <c r="AX1" s="324"/>
      <c r="AY1" s="324"/>
      <c r="AZ1" s="324"/>
      <c r="BA1" s="324"/>
      <c r="BB1" s="324"/>
      <c r="BC1" s="324"/>
      <c r="BD1" s="324"/>
      <c r="BE1" s="324"/>
      <c r="BF1" s="324"/>
      <c r="BG1" s="324"/>
      <c r="BH1" s="324"/>
      <c r="BI1" s="324"/>
      <c r="BJ1" s="324"/>
      <c r="BK1" s="324"/>
      <c r="BL1" s="324" t="s">
        <v>365</v>
      </c>
      <c r="BM1" s="324"/>
      <c r="BN1" s="324"/>
      <c r="BO1" s="324"/>
      <c r="BP1" s="324"/>
      <c r="BQ1" s="324"/>
      <c r="BR1" s="324"/>
      <c r="BS1" s="324"/>
      <c r="BT1" s="324"/>
      <c r="BU1" s="324" t="s">
        <v>366</v>
      </c>
      <c r="BV1" s="324"/>
      <c r="BW1" s="324"/>
      <c r="BX1" s="324"/>
      <c r="BY1" s="324"/>
      <c r="BZ1" s="324"/>
      <c r="CA1" s="324"/>
      <c r="CB1" s="324"/>
      <c r="CC1" s="324"/>
      <c r="CD1" s="324" t="s">
        <v>367</v>
      </c>
      <c r="CE1" s="324"/>
      <c r="CF1" s="324"/>
      <c r="CG1" s="324"/>
      <c r="CH1" s="324"/>
      <c r="CI1" s="324"/>
      <c r="CJ1" s="324"/>
      <c r="CK1" s="324"/>
      <c r="CL1" s="324"/>
      <c r="CM1" s="324"/>
      <c r="CN1" s="324"/>
      <c r="CO1" s="324" t="s">
        <v>368</v>
      </c>
      <c r="CP1" s="324"/>
      <c r="CQ1" s="324"/>
      <c r="CR1" s="324"/>
      <c r="CS1" s="324"/>
      <c r="CT1" s="324"/>
      <c r="CU1" s="324"/>
      <c r="CV1" s="324"/>
      <c r="CW1" s="324"/>
      <c r="CX1" s="324" t="s">
        <v>369</v>
      </c>
      <c r="CY1" s="324"/>
      <c r="CZ1" s="324"/>
      <c r="DA1" s="324"/>
      <c r="DB1" s="324"/>
      <c r="DC1" s="324"/>
      <c r="DD1" s="324"/>
      <c r="DE1" s="324"/>
      <c r="DF1" s="324" t="s">
        <v>370</v>
      </c>
      <c r="DG1" s="324"/>
      <c r="DH1" s="324"/>
      <c r="DI1" s="324"/>
      <c r="DJ1" s="324"/>
      <c r="DK1" s="324"/>
      <c r="DL1" s="324"/>
      <c r="DM1" s="324"/>
      <c r="DN1" s="324"/>
      <c r="DO1" s="324"/>
      <c r="DP1" s="324"/>
      <c r="DQ1" s="324" t="s">
        <v>371</v>
      </c>
      <c r="DR1" s="324"/>
      <c r="DS1" s="324"/>
      <c r="DT1" s="324"/>
      <c r="DU1" s="324"/>
      <c r="DV1" s="324"/>
      <c r="DW1" s="324"/>
      <c r="DX1" s="324"/>
      <c r="DY1" s="324"/>
      <c r="DZ1" s="324"/>
      <c r="EA1" s="324"/>
      <c r="EB1" s="327" t="s">
        <v>374</v>
      </c>
      <c r="EC1" s="329" t="s">
        <v>375</v>
      </c>
      <c r="ED1" s="331" t="s">
        <v>376</v>
      </c>
      <c r="EE1" s="331" t="s">
        <v>377</v>
      </c>
      <c r="EF1" s="331" t="s">
        <v>378</v>
      </c>
      <c r="EG1" s="333" t="s">
        <v>345</v>
      </c>
      <c r="EH1" s="335" t="s">
        <v>372</v>
      </c>
      <c r="EI1" s="325" t="s">
        <v>373</v>
      </c>
      <c r="EJ1" s="331" t="s">
        <v>379</v>
      </c>
      <c r="EK1" s="331" t="s">
        <v>378</v>
      </c>
      <c r="EL1" s="333" t="s">
        <v>345</v>
      </c>
      <c r="EM1" s="335" t="s">
        <v>372</v>
      </c>
      <c r="EN1" s="325" t="s">
        <v>373</v>
      </c>
      <c r="EO1" s="331" t="s">
        <v>380</v>
      </c>
      <c r="EP1" s="331" t="s">
        <v>378</v>
      </c>
      <c r="EQ1" s="333" t="s">
        <v>345</v>
      </c>
      <c r="ER1" s="335" t="s">
        <v>372</v>
      </c>
      <c r="ES1" s="325" t="s">
        <v>373</v>
      </c>
      <c r="ET1" s="331" t="s">
        <v>381</v>
      </c>
      <c r="EU1" s="331" t="s">
        <v>378</v>
      </c>
      <c r="EV1" s="333" t="s">
        <v>345</v>
      </c>
      <c r="EW1" s="335" t="s">
        <v>372</v>
      </c>
      <c r="EX1" s="325" t="s">
        <v>373</v>
      </c>
      <c r="EY1" s="331" t="s">
        <v>382</v>
      </c>
      <c r="EZ1" s="331" t="s">
        <v>378</v>
      </c>
      <c r="FA1" s="333" t="s">
        <v>345</v>
      </c>
      <c r="FB1" s="335" t="s">
        <v>372</v>
      </c>
      <c r="FC1" s="325" t="s">
        <v>373</v>
      </c>
    </row>
    <row r="2" spans="1:159" x14ac:dyDescent="0.2">
      <c r="A2" s="322"/>
      <c r="B2" s="322"/>
      <c r="C2" s="322"/>
      <c r="D2" s="322"/>
      <c r="E2" s="323"/>
      <c r="F2" s="323"/>
      <c r="G2" s="323"/>
      <c r="H2" s="323"/>
      <c r="I2" s="34" t="s">
        <v>347</v>
      </c>
      <c r="J2" s="34" t="s">
        <v>344</v>
      </c>
      <c r="K2" s="34" t="s">
        <v>348</v>
      </c>
      <c r="L2" s="34" t="s">
        <v>346</v>
      </c>
      <c r="M2" s="34" t="s">
        <v>349</v>
      </c>
      <c r="N2" s="34" t="s">
        <v>350</v>
      </c>
      <c r="O2" s="34" t="s">
        <v>351</v>
      </c>
      <c r="P2" s="34" t="s">
        <v>352</v>
      </c>
      <c r="Q2" s="34" t="s">
        <v>353</v>
      </c>
      <c r="R2" s="34" t="s">
        <v>354</v>
      </c>
      <c r="S2" s="34" t="s">
        <v>355</v>
      </c>
      <c r="T2" s="34" t="s">
        <v>356</v>
      </c>
      <c r="U2" s="34" t="s">
        <v>427</v>
      </c>
      <c r="V2" s="34" t="s">
        <v>428</v>
      </c>
      <c r="W2" s="34" t="s">
        <v>429</v>
      </c>
      <c r="X2" s="34" t="s">
        <v>430</v>
      </c>
      <c r="Y2" s="34" t="s">
        <v>431</v>
      </c>
      <c r="Z2" s="34" t="s">
        <v>432</v>
      </c>
      <c r="AA2" s="34" t="s">
        <v>433</v>
      </c>
      <c r="AB2" s="34" t="s">
        <v>434</v>
      </c>
      <c r="AC2" s="34" t="s">
        <v>435</v>
      </c>
      <c r="AD2" s="34" t="s">
        <v>436</v>
      </c>
      <c r="AE2" s="34" t="s">
        <v>437</v>
      </c>
      <c r="AF2" s="34" t="s">
        <v>438</v>
      </c>
      <c r="AG2" s="34" t="s">
        <v>439</v>
      </c>
      <c r="AH2" s="34" t="s">
        <v>440</v>
      </c>
      <c r="AI2" s="34" t="s">
        <v>487</v>
      </c>
      <c r="AJ2" s="34" t="s">
        <v>488</v>
      </c>
      <c r="AK2" s="34" t="s">
        <v>489</v>
      </c>
      <c r="AL2" s="34" t="s">
        <v>490</v>
      </c>
      <c r="AM2" s="34" t="s">
        <v>491</v>
      </c>
      <c r="AN2" s="34" t="s">
        <v>492</v>
      </c>
      <c r="AO2" s="34" t="s">
        <v>493</v>
      </c>
      <c r="AP2" s="34" t="s">
        <v>494</v>
      </c>
      <c r="AQ2" s="34" t="s">
        <v>347</v>
      </c>
      <c r="AR2" s="34" t="s">
        <v>344</v>
      </c>
      <c r="AS2" s="34" t="s">
        <v>348</v>
      </c>
      <c r="AT2" s="34" t="s">
        <v>346</v>
      </c>
      <c r="AU2" s="34" t="s">
        <v>349</v>
      </c>
      <c r="AV2" s="34" t="s">
        <v>350</v>
      </c>
      <c r="AW2" s="34" t="s">
        <v>351</v>
      </c>
      <c r="AX2" s="34" t="s">
        <v>352</v>
      </c>
      <c r="AY2" s="34" t="s">
        <v>353</v>
      </c>
      <c r="AZ2" s="34" t="s">
        <v>354</v>
      </c>
      <c r="BA2" s="34" t="s">
        <v>355</v>
      </c>
      <c r="BB2" s="34" t="s">
        <v>356</v>
      </c>
      <c r="BC2" s="34" t="s">
        <v>357</v>
      </c>
      <c r="BD2" s="34" t="s">
        <v>358</v>
      </c>
      <c r="BE2" s="34">
        <v>8</v>
      </c>
      <c r="BF2" s="34" t="s">
        <v>359</v>
      </c>
      <c r="BG2" s="34" t="s">
        <v>360</v>
      </c>
      <c r="BH2" s="34" t="s">
        <v>361</v>
      </c>
      <c r="BI2" s="34" t="s">
        <v>362</v>
      </c>
      <c r="BJ2" s="34" t="s">
        <v>363</v>
      </c>
      <c r="BK2" s="34" t="s">
        <v>364</v>
      </c>
      <c r="BL2" s="34">
        <v>1</v>
      </c>
      <c r="BM2" s="34">
        <v>2</v>
      </c>
      <c r="BN2" s="34">
        <v>3</v>
      </c>
      <c r="BO2" s="34">
        <v>4</v>
      </c>
      <c r="BP2" s="34">
        <v>5</v>
      </c>
      <c r="BQ2" s="34">
        <v>6</v>
      </c>
      <c r="BR2" s="34">
        <v>7</v>
      </c>
      <c r="BS2" s="34">
        <v>8</v>
      </c>
      <c r="BT2" s="34" t="s">
        <v>363</v>
      </c>
      <c r="BU2" s="34">
        <v>1</v>
      </c>
      <c r="BV2" s="34">
        <v>2</v>
      </c>
      <c r="BW2" s="34">
        <v>3</v>
      </c>
      <c r="BX2" s="34">
        <v>4</v>
      </c>
      <c r="BY2" s="34">
        <v>5</v>
      </c>
      <c r="BZ2" s="34">
        <v>6</v>
      </c>
      <c r="CA2" s="34">
        <v>7</v>
      </c>
      <c r="CB2" s="34">
        <v>8</v>
      </c>
      <c r="CC2" s="34" t="s">
        <v>363</v>
      </c>
      <c r="CD2" s="34">
        <v>1</v>
      </c>
      <c r="CE2" s="34">
        <v>2</v>
      </c>
      <c r="CF2" s="34">
        <v>3</v>
      </c>
      <c r="CG2" s="34">
        <v>4</v>
      </c>
      <c r="CH2" s="34">
        <v>5</v>
      </c>
      <c r="CI2" s="34">
        <v>6</v>
      </c>
      <c r="CJ2" s="34">
        <v>7</v>
      </c>
      <c r="CK2" s="34">
        <v>8</v>
      </c>
      <c r="CL2" s="34">
        <v>9</v>
      </c>
      <c r="CM2" s="34">
        <v>10</v>
      </c>
      <c r="CN2" s="34" t="s">
        <v>363</v>
      </c>
      <c r="CO2" s="34">
        <v>11</v>
      </c>
      <c r="CP2" s="34">
        <v>12</v>
      </c>
      <c r="CQ2" s="34">
        <v>13</v>
      </c>
      <c r="CR2" s="34">
        <v>14</v>
      </c>
      <c r="CS2" s="34">
        <v>15</v>
      </c>
      <c r="CT2" s="34">
        <v>16</v>
      </c>
      <c r="CU2" s="34">
        <v>17</v>
      </c>
      <c r="CV2" s="34">
        <v>18</v>
      </c>
      <c r="CW2" s="34" t="s">
        <v>363</v>
      </c>
      <c r="CX2" s="34">
        <v>19</v>
      </c>
      <c r="CY2" s="34">
        <v>20</v>
      </c>
      <c r="CZ2" s="34">
        <v>21</v>
      </c>
      <c r="DA2" s="34">
        <v>22</v>
      </c>
      <c r="DB2" s="34">
        <v>23</v>
      </c>
      <c r="DC2" s="34">
        <v>24</v>
      </c>
      <c r="DD2" s="34">
        <v>25</v>
      </c>
      <c r="DE2" s="34" t="s">
        <v>363</v>
      </c>
      <c r="DF2" s="34">
        <v>26</v>
      </c>
      <c r="DG2" s="34">
        <v>27</v>
      </c>
      <c r="DH2" s="34">
        <v>28</v>
      </c>
      <c r="DI2" s="34">
        <v>29</v>
      </c>
      <c r="DJ2" s="34">
        <v>30</v>
      </c>
      <c r="DK2" s="34">
        <v>31</v>
      </c>
      <c r="DL2" s="34">
        <v>32</v>
      </c>
      <c r="DM2" s="34">
        <v>33</v>
      </c>
      <c r="DN2" s="34">
        <v>34</v>
      </c>
      <c r="DO2" s="34">
        <v>35</v>
      </c>
      <c r="DP2" s="34" t="s">
        <v>363</v>
      </c>
      <c r="DQ2" s="34">
        <v>36</v>
      </c>
      <c r="DR2" s="34">
        <v>37</v>
      </c>
      <c r="DS2" s="34">
        <v>38</v>
      </c>
      <c r="DT2" s="34">
        <v>39</v>
      </c>
      <c r="DU2" s="34">
        <v>40</v>
      </c>
      <c r="DV2" s="34">
        <v>41</v>
      </c>
      <c r="DW2" s="34">
        <v>42</v>
      </c>
      <c r="DX2" s="34">
        <v>43</v>
      </c>
      <c r="DY2" s="34"/>
      <c r="DZ2" s="34">
        <v>44</v>
      </c>
      <c r="EA2" s="34" t="s">
        <v>363</v>
      </c>
      <c r="EB2" s="328"/>
      <c r="EC2" s="330"/>
      <c r="ED2" s="332"/>
      <c r="EE2" s="332"/>
      <c r="EF2" s="332"/>
      <c r="EG2" s="334"/>
      <c r="EH2" s="336"/>
      <c r="EI2" s="326"/>
      <c r="EJ2" s="332"/>
      <c r="EK2" s="332"/>
      <c r="EL2" s="334"/>
      <c r="EM2" s="336"/>
      <c r="EN2" s="326"/>
      <c r="EO2" s="332"/>
      <c r="EP2" s="332"/>
      <c r="EQ2" s="334"/>
      <c r="ER2" s="336"/>
      <c r="ES2" s="326"/>
      <c r="ET2" s="332"/>
      <c r="EU2" s="332"/>
      <c r="EV2" s="334"/>
      <c r="EW2" s="336"/>
      <c r="EX2" s="326"/>
      <c r="EY2" s="332"/>
      <c r="EZ2" s="332"/>
      <c r="FA2" s="334"/>
      <c r="FB2" s="336"/>
      <c r="FC2" s="326"/>
    </row>
    <row r="3" spans="1:159" x14ac:dyDescent="0.2">
      <c r="A3" s="35">
        <f>Intestazione!C3</f>
        <v>0</v>
      </c>
      <c r="B3" s="35">
        <f>Intestazione!C4</f>
        <v>0</v>
      </c>
      <c r="C3" s="35">
        <f>Intestazione!C6</f>
        <v>0</v>
      </c>
      <c r="D3" s="35">
        <f>Intestazione!C38</f>
        <v>0</v>
      </c>
      <c r="E3" s="73">
        <f>Intestazione!D8</f>
        <v>0</v>
      </c>
      <c r="F3" s="73">
        <f>Intestazione!D9</f>
        <v>0</v>
      </c>
      <c r="G3" s="73">
        <f>Intestazione!D10</f>
        <v>0</v>
      </c>
      <c r="H3" s="73">
        <f>Intestazione!D11</f>
        <v>0</v>
      </c>
      <c r="I3" s="50" t="e">
        <f>'Griglia Dati Oggettivi'!AE4</f>
        <v>#DIV/0!</v>
      </c>
      <c r="J3" s="50" t="e">
        <f>'Griglia Dati Oggettivi'!AF4</f>
        <v>#DIV/0!</v>
      </c>
      <c r="K3" s="50" t="e">
        <f>'Griglia Dati Oggettivi'!AE5</f>
        <v>#DIV/0!</v>
      </c>
      <c r="L3" s="50" t="e">
        <f>'Griglia Dati Oggettivi'!AF5</f>
        <v>#DIV/0!</v>
      </c>
      <c r="M3" s="50" t="e">
        <f>'Griglia Dati Oggettivi'!AE6</f>
        <v>#DIV/0!</v>
      </c>
      <c r="N3" s="50" t="e">
        <f>'Griglia Dati Oggettivi'!AF6</f>
        <v>#DIV/0!</v>
      </c>
      <c r="O3" s="50" t="e">
        <f>'Griglia Dati Oggettivi'!AE7</f>
        <v>#DIV/0!</v>
      </c>
      <c r="P3" s="50" t="e">
        <f>'Griglia Dati Oggettivi'!AF7</f>
        <v>#DIV/0!</v>
      </c>
      <c r="Q3" s="50" t="e">
        <f>'Griglia Dati Oggettivi'!AE8</f>
        <v>#DIV/0!</v>
      </c>
      <c r="R3" s="50" t="e">
        <f>'Griglia Dati Oggettivi'!AF8</f>
        <v>#DIV/0!</v>
      </c>
      <c r="S3" s="50" t="e">
        <f>'Griglia Dati Oggettivi'!AE9</f>
        <v>#DIV/0!</v>
      </c>
      <c r="T3" s="50" t="e">
        <f>'Griglia Dati Oggettivi'!AF9</f>
        <v>#DIV/0!</v>
      </c>
      <c r="U3" s="50">
        <f>'Griglia Dati Oggettivi'!AE11</f>
        <v>0</v>
      </c>
      <c r="V3" s="50">
        <f>'Griglia Dati Oggettivi'!AF11</f>
        <v>0</v>
      </c>
      <c r="W3" s="50" t="e">
        <f>'Griglia Dati Oggettivi'!AE12</f>
        <v>#DIV/0!</v>
      </c>
      <c r="X3" s="50" t="e">
        <f>'Griglia Dati Oggettivi'!AF12</f>
        <v>#DIV/0!</v>
      </c>
      <c r="Y3" s="50" t="e">
        <f>'Griglia Dati Oggettivi'!AE14</f>
        <v>#DIV/0!</v>
      </c>
      <c r="Z3" s="50" t="e">
        <f>'Griglia Dati Oggettivi'!AF14</f>
        <v>#DIV/0!</v>
      </c>
      <c r="AA3" s="50" t="e">
        <f>'Griglia Dati Oggettivi'!AE15</f>
        <v>#DIV/0!</v>
      </c>
      <c r="AB3" s="50" t="e">
        <f>'Griglia Dati Oggettivi'!AF15</f>
        <v>#DIV/0!</v>
      </c>
      <c r="AC3" s="50" t="e">
        <f>'Griglia Dati Oggettivi'!AE16</f>
        <v>#DIV/0!</v>
      </c>
      <c r="AD3" s="50" t="e">
        <f>'Griglia Dati Oggettivi'!AF16</f>
        <v>#DIV/0!</v>
      </c>
      <c r="AE3" s="50" t="e">
        <f>'Griglia Dati Oggettivi'!AE17</f>
        <v>#DIV/0!</v>
      </c>
      <c r="AF3" s="50" t="e">
        <f>'Griglia Dati Oggettivi'!AF17</f>
        <v>#DIV/0!</v>
      </c>
      <c r="AG3" s="50" t="e">
        <f>'Griglia Dati Oggettivi'!AE18</f>
        <v>#DIV/0!</v>
      </c>
      <c r="AH3" s="50" t="e">
        <f>'Griglia Dati Oggettivi'!AF18</f>
        <v>#DIV/0!</v>
      </c>
      <c r="AI3" s="50" t="e">
        <f>'Griglia Dati Oggettivi'!AE21</f>
        <v>#DIV/0!</v>
      </c>
      <c r="AJ3" s="50" t="e">
        <f>'Griglia Dati Oggettivi'!AF21</f>
        <v>#DIV/0!</v>
      </c>
      <c r="AK3" s="50" t="e">
        <f>'Griglia Dati Oggettivi'!AG21</f>
        <v>#DIV/0!</v>
      </c>
      <c r="AL3" s="50" t="e">
        <f>'Griglia Dati Oggettivi'!AH21</f>
        <v>#DIV/0!</v>
      </c>
      <c r="AM3" s="50" t="e">
        <f>'Griglia Dati Oggettivi'!AE22</f>
        <v>#DIV/0!</v>
      </c>
      <c r="AN3" s="50" t="e">
        <f>'Griglia Dati Oggettivi'!AF22</f>
        <v>#DIV/0!</v>
      </c>
      <c r="AO3" s="50" t="e">
        <f>'Griglia Dati Oggettivi'!AG22</f>
        <v>#DIV/0!</v>
      </c>
      <c r="AP3" s="50" t="e">
        <f>'Griglia Dati Oggettivi'!AH22</f>
        <v>#DIV/0!</v>
      </c>
      <c r="AQ3" s="34" t="e">
        <f>'Griglia Dati Oggettivi'!AJ28</f>
        <v>#DIV/0!</v>
      </c>
      <c r="AR3" s="34" t="e">
        <f>'Griglia Dati Oggettivi'!AJ31</f>
        <v>#DIV/0!</v>
      </c>
      <c r="AS3" s="34" t="e">
        <f>'Griglia Dati Oggettivi'!AJ35</f>
        <v>#DIV/0!</v>
      </c>
      <c r="AT3" s="34" t="e">
        <f>'Griglia Dati Oggettivi'!AJ38</f>
        <v>#DIV/0!</v>
      </c>
      <c r="AU3" s="34" t="e">
        <f>'Griglia Dati Oggettivi'!AJ42</f>
        <v>#DIV/0!</v>
      </c>
      <c r="AV3" s="34" t="e">
        <f>'Griglia Dati Oggettivi'!AJ45</f>
        <v>#DIV/0!</v>
      </c>
      <c r="AW3" s="34" t="e">
        <f>'Griglia Dati Oggettivi'!AJ49</f>
        <v>#DIV/0!</v>
      </c>
      <c r="AX3" s="34" t="e">
        <f>'Griglia Dati Oggettivi'!AJ52</f>
        <v>#DIV/0!</v>
      </c>
      <c r="AY3" s="34" t="e">
        <f>'Griglia Dati Oggettivi'!AJ56</f>
        <v>#DIV/0!</v>
      </c>
      <c r="AZ3" s="34" t="e">
        <f>'Griglia Dati Oggettivi'!AJ59</f>
        <v>#DIV/0!</v>
      </c>
      <c r="BA3" s="34" t="e">
        <f>'Griglia Dati Oggettivi'!AJ63</f>
        <v>#DIV/0!</v>
      </c>
      <c r="BB3" s="34" t="e">
        <f>'Griglia Dati Oggettivi'!AJ66</f>
        <v>#DIV/0!</v>
      </c>
      <c r="BC3" s="34" t="e">
        <f>'Griglia Dati Oggettivi'!AJ70</f>
        <v>#DIV/0!</v>
      </c>
      <c r="BD3" s="34" t="e">
        <f>'Griglia Dati Oggettivi'!AJ73</f>
        <v>#DIV/0!</v>
      </c>
      <c r="BE3" s="34" t="e">
        <f>'Griglia Dati Oggettivi'!AJ81</f>
        <v>#DIV/0!</v>
      </c>
      <c r="BF3" s="34" t="e">
        <f>'Griglia Dati Oggettivi'!AJ85</f>
        <v>#DIV/0!</v>
      </c>
      <c r="BG3" s="34" t="e">
        <f>'Griglia Dati Oggettivi'!AJ88</f>
        <v>#DIV/0!</v>
      </c>
      <c r="BH3" s="34" t="e">
        <f>'Griglia Dati Oggettivi'!AJ92</f>
        <v>#DIV/0!</v>
      </c>
      <c r="BI3" s="34" t="e">
        <f>'Griglia Dati Oggettivi'!AJ95</f>
        <v>#DIV/0!</v>
      </c>
      <c r="BJ3" s="34" t="e">
        <f>'Griglia Dati Oggettivi'!AJ105</f>
        <v>#DIV/0!</v>
      </c>
      <c r="BK3" s="34" t="e">
        <f>'Griglia Dati Oggettivi'!AJ106</f>
        <v>#DIV/0!</v>
      </c>
      <c r="BL3" s="34">
        <f>'A - Ambiente di Lavoro'!AD6</f>
        <v>0</v>
      </c>
      <c r="BM3" s="34">
        <f>'A - Ambiente di Lavoro'!AD11</f>
        <v>0</v>
      </c>
      <c r="BN3" s="34">
        <f>'A - Ambiente di Lavoro'!AD16</f>
        <v>0</v>
      </c>
      <c r="BO3" s="34">
        <f>'A - Ambiente di Lavoro'!AD21</f>
        <v>0</v>
      </c>
      <c r="BP3" s="34">
        <f>'A - Ambiente di Lavoro'!AD26</f>
        <v>0</v>
      </c>
      <c r="BQ3" s="34">
        <f>'A - Ambiente di Lavoro'!AD31</f>
        <v>0</v>
      </c>
      <c r="BR3" s="34">
        <f>'A - Ambiente di Lavoro'!AD36</f>
        <v>0</v>
      </c>
      <c r="BS3" s="34">
        <f>'A - Ambiente di Lavoro'!AD41</f>
        <v>0</v>
      </c>
      <c r="BT3" s="34">
        <f>'A - Ambiente di Lavoro'!Q47</f>
        <v>0</v>
      </c>
      <c r="BU3" s="34">
        <f>'B - Contesto del lavoro'!AE6</f>
        <v>0</v>
      </c>
      <c r="BV3" s="34">
        <f>'B - Contesto del lavoro'!AE11</f>
        <v>0</v>
      </c>
      <c r="BW3" s="34">
        <f>'B - Contesto del lavoro'!AE16</f>
        <v>0</v>
      </c>
      <c r="BX3" s="34">
        <f>'B - Contesto del lavoro'!AE21</f>
        <v>0</v>
      </c>
      <c r="BY3" s="34">
        <f>'B - Contesto del lavoro'!AE26</f>
        <v>0</v>
      </c>
      <c r="BZ3" s="34">
        <f>'B - Contesto del lavoro'!AE31</f>
        <v>0</v>
      </c>
      <c r="CA3" s="34">
        <f>'B - Contesto del lavoro'!AE36</f>
        <v>0</v>
      </c>
      <c r="CB3" s="34">
        <f>'B - Contesto del lavoro'!AE41</f>
        <v>0</v>
      </c>
      <c r="CC3" s="34">
        <f>'B - Contesto del lavoro'!Q47</f>
        <v>0</v>
      </c>
      <c r="CD3" s="34">
        <f>'C1 - Insegnanti'!AE6</f>
        <v>0</v>
      </c>
      <c r="CE3" s="34">
        <f>'C1 - Insegnanti'!AE11</f>
        <v>0</v>
      </c>
      <c r="CF3" s="34">
        <f>'C1 - Insegnanti'!AE16</f>
        <v>0</v>
      </c>
      <c r="CG3" s="34">
        <f>'C1 - Insegnanti'!AE21</f>
        <v>0</v>
      </c>
      <c r="CH3" s="34">
        <f>'C1 - Insegnanti'!AE26</f>
        <v>0</v>
      </c>
      <c r="CI3" s="34">
        <f>'C1 - Insegnanti'!AE31</f>
        <v>0</v>
      </c>
      <c r="CJ3" s="34">
        <f>'C1 - Insegnanti'!AE36</f>
        <v>0</v>
      </c>
      <c r="CK3" s="34">
        <f>'C1 - Insegnanti'!AE41</f>
        <v>0</v>
      </c>
      <c r="CL3" s="34">
        <f>'C1 - Insegnanti'!AE46</f>
        <v>0</v>
      </c>
      <c r="CM3" s="34">
        <f>'C1 - Insegnanti'!AE51</f>
        <v>0</v>
      </c>
      <c r="CN3" s="34">
        <f>'C1 - Insegnanti'!Q57</f>
        <v>0</v>
      </c>
      <c r="CO3" s="34">
        <f>'C2 - Amministrativi'!AF6</f>
        <v>0</v>
      </c>
      <c r="CP3" s="34">
        <f>'C2 - Amministrativi'!AF11</f>
        <v>0</v>
      </c>
      <c r="CQ3" s="34">
        <f>'C2 - Amministrativi'!AF16</f>
        <v>0</v>
      </c>
      <c r="CR3" s="34">
        <f>'C2 - Amministrativi'!AF21</f>
        <v>0</v>
      </c>
      <c r="CS3" s="34">
        <f>'C2 - Amministrativi'!AF26</f>
        <v>0</v>
      </c>
      <c r="CT3" s="34">
        <f>'C2 - Amministrativi'!AF31</f>
        <v>0</v>
      </c>
      <c r="CU3" s="34">
        <f>'C2 - Amministrativi'!AF36</f>
        <v>0</v>
      </c>
      <c r="CV3" s="34">
        <f>'C2 - Amministrativi'!AF41</f>
        <v>0</v>
      </c>
      <c r="CW3" s="34">
        <f>'C2 - Amministrativi'!Q47</f>
        <v>0</v>
      </c>
      <c r="CX3" s="34">
        <f>'C3 - Ausiliari'!AG6</f>
        <v>0</v>
      </c>
      <c r="CY3" s="34">
        <f>'C3 - Ausiliari'!AG11</f>
        <v>0</v>
      </c>
      <c r="CZ3" s="34">
        <f>'C3 - Ausiliari'!AG16</f>
        <v>0</v>
      </c>
      <c r="DA3" s="34">
        <f>'C3 - Ausiliari'!AG21</f>
        <v>0</v>
      </c>
      <c r="DB3" s="34">
        <f>'C3 - Ausiliari'!AG26</f>
        <v>0</v>
      </c>
      <c r="DC3" s="34">
        <f>'C3 - Ausiliari'!AG31</f>
        <v>0</v>
      </c>
      <c r="DD3" s="34">
        <f>'C3 - Ausiliari'!AG36</f>
        <v>0</v>
      </c>
      <c r="DE3" s="34">
        <f>'C3 - Ausiliari'!Q42</f>
        <v>0</v>
      </c>
      <c r="DF3" s="34">
        <f>'C4 - Tecnici'!AE5</f>
        <v>0</v>
      </c>
      <c r="DG3" s="34">
        <f>'C4 - Tecnici'!AE10</f>
        <v>0</v>
      </c>
      <c r="DH3" s="34">
        <f>'C4 - Tecnici'!AE15</f>
        <v>0</v>
      </c>
      <c r="DI3" s="34">
        <f>'C4 - Tecnici'!AE20</f>
        <v>0</v>
      </c>
      <c r="DJ3" s="34">
        <f>'C4 - Tecnici'!AE25</f>
        <v>0</v>
      </c>
      <c r="DK3" s="34">
        <f>'C4 - Tecnici'!AE30</f>
        <v>0</v>
      </c>
      <c r="DL3" s="34">
        <f>'C4 - Tecnici'!AE35</f>
        <v>0</v>
      </c>
      <c r="DM3" s="34">
        <f>'C4 - Tecnici'!AE40</f>
        <v>0</v>
      </c>
      <c r="DN3" s="34">
        <f>'C4 - Tecnici'!AE45</f>
        <v>0</v>
      </c>
      <c r="DO3" s="34">
        <f>'C4 - Tecnici'!AE50</f>
        <v>0</v>
      </c>
      <c r="DP3" s="34">
        <f>'C4 - Tecnici'!Q56</f>
        <v>0</v>
      </c>
      <c r="DQ3" s="34">
        <f>'C5 - Coordinatori'!AE6</f>
        <v>0</v>
      </c>
      <c r="DR3" s="34">
        <f>'C5 - Coordinatori'!AE11</f>
        <v>0</v>
      </c>
      <c r="DS3" s="34">
        <f>'C5 - Coordinatori'!AE16</f>
        <v>0</v>
      </c>
      <c r="DT3" s="34">
        <f>'C5 - Coordinatori'!AE21</f>
        <v>0</v>
      </c>
      <c r="DU3" s="34">
        <f>'C5 - Coordinatori'!AE26</f>
        <v>0</v>
      </c>
      <c r="DV3" s="34">
        <f>'C5 - Coordinatori'!AE31</f>
        <v>0</v>
      </c>
      <c r="DW3" s="34">
        <f>'C5 - Coordinatori'!AE36</f>
        <v>0</v>
      </c>
      <c r="DX3" s="34">
        <f>'C5 - Coordinatori'!AE41</f>
        <v>0</v>
      </c>
      <c r="DY3" s="34"/>
      <c r="DZ3" s="34">
        <f>'C5 - Coordinatori'!AE46</f>
        <v>0</v>
      </c>
      <c r="EA3" s="34">
        <f>'C5 - Coordinatori'!Q52</f>
        <v>0</v>
      </c>
      <c r="EB3" s="34" t="e">
        <f>Risultati!D5</f>
        <v>#DIV/0!</v>
      </c>
      <c r="EC3" s="34">
        <f>Risultati!D7</f>
        <v>0</v>
      </c>
      <c r="ED3" s="34">
        <f>Risultati!D8</f>
        <v>0</v>
      </c>
      <c r="EE3" s="34">
        <f>Risultati!D9</f>
        <v>0</v>
      </c>
      <c r="EF3" s="34" t="e">
        <f>Risultati!D10</f>
        <v>#DIV/0!</v>
      </c>
      <c r="EG3" s="36" t="e">
        <f>Risultati!C13</f>
        <v>#DIV/0!</v>
      </c>
      <c r="EH3" s="37" t="e">
        <f>Risultati!C14</f>
        <v>#DIV/0!</v>
      </c>
      <c r="EI3" s="38" t="e">
        <f>Risultati!C15</f>
        <v>#DIV/0!</v>
      </c>
      <c r="EJ3" s="34">
        <f>Risultati!D25</f>
        <v>0</v>
      </c>
      <c r="EK3" s="34" t="e">
        <f>Risultati!D26</f>
        <v>#DIV/0!</v>
      </c>
      <c r="EL3" s="36" t="e">
        <f>Risultati!C30</f>
        <v>#DIV/0!</v>
      </c>
      <c r="EM3" s="37" t="e">
        <f>Risultati!C31</f>
        <v>#DIV/0!</v>
      </c>
      <c r="EN3" s="38" t="e">
        <f>Risultati!C32</f>
        <v>#DIV/0!</v>
      </c>
      <c r="EO3" s="34">
        <f>Risultati!D45</f>
        <v>0</v>
      </c>
      <c r="EP3" s="34" t="e">
        <f>Risultati!D46</f>
        <v>#DIV/0!</v>
      </c>
      <c r="EQ3" s="36" t="e">
        <f>Risultati!C50</f>
        <v>#DIV/0!</v>
      </c>
      <c r="ER3" s="37" t="e">
        <f>Risultati!C51</f>
        <v>#DIV/0!</v>
      </c>
      <c r="ES3" s="38" t="e">
        <f>Risultati!C52</f>
        <v>#DIV/0!</v>
      </c>
      <c r="ET3" s="34">
        <f>Risultati!D64</f>
        <v>0</v>
      </c>
      <c r="EU3" s="34" t="e">
        <f>Risultati!D65</f>
        <v>#DIV/0!</v>
      </c>
      <c r="EV3" s="36" t="e">
        <f>Risultati!C69</f>
        <v>#DIV/0!</v>
      </c>
      <c r="EW3" s="37" t="e">
        <f>Risultati!C70</f>
        <v>#DIV/0!</v>
      </c>
      <c r="EX3" s="38" t="e">
        <f>Risultati!C71</f>
        <v>#DIV/0!</v>
      </c>
      <c r="EY3" s="34">
        <f>Risultati!D85</f>
        <v>0</v>
      </c>
      <c r="EZ3" s="34" t="e">
        <f>Risultati!D86</f>
        <v>#DIV/0!</v>
      </c>
      <c r="FA3" s="36" t="e">
        <f>Risultati!C90</f>
        <v>#DIV/0!</v>
      </c>
      <c r="FB3" s="37" t="e">
        <f>Risultati!C91</f>
        <v>#DIV/0!</v>
      </c>
      <c r="FC3" s="38" t="e">
        <f>Risultati!C92</f>
        <v>#DIV/0!</v>
      </c>
    </row>
    <row r="8" spans="1:159" x14ac:dyDescent="0.2">
      <c r="EF8" s="329"/>
      <c r="EG8" s="329"/>
      <c r="EH8" s="329"/>
      <c r="EI8" s="329"/>
      <c r="EJ8" s="329"/>
      <c r="EK8" s="329"/>
      <c r="EL8" s="329"/>
      <c r="EM8" s="329"/>
      <c r="EN8" s="329"/>
      <c r="EO8" s="329"/>
      <c r="EP8" s="329"/>
      <c r="EQ8" s="329"/>
      <c r="ER8" s="329"/>
      <c r="ES8" s="329"/>
      <c r="ET8" s="329"/>
      <c r="EU8" s="329"/>
      <c r="EV8" s="329"/>
      <c r="EW8" s="329"/>
      <c r="EX8" s="329"/>
      <c r="EY8" s="329"/>
    </row>
    <row r="9" spans="1:159" x14ac:dyDescent="0.2">
      <c r="EF9" s="329"/>
      <c r="EG9" s="329"/>
      <c r="EH9" s="329"/>
      <c r="EI9" s="329"/>
      <c r="EJ9" s="329"/>
      <c r="EK9" s="329"/>
      <c r="EL9" s="329"/>
      <c r="EM9" s="329"/>
      <c r="EN9" s="329"/>
      <c r="EO9" s="329"/>
      <c r="EP9" s="329"/>
      <c r="EQ9" s="329"/>
      <c r="ER9" s="329"/>
      <c r="ES9" s="329"/>
      <c r="ET9" s="329"/>
      <c r="EU9" s="329"/>
      <c r="EV9" s="329"/>
      <c r="EW9" s="329"/>
      <c r="EX9" s="329"/>
      <c r="EY9" s="329"/>
    </row>
    <row r="10" spans="1:159" x14ac:dyDescent="0.2">
      <c r="EV10" s="33"/>
    </row>
  </sheetData>
  <sheetProtection sheet="1" objects="1" scenarios="1"/>
  <mergeCells count="65">
    <mergeCell ref="A1:A2"/>
    <mergeCell ref="C1:C2"/>
    <mergeCell ref="I1:AH1"/>
    <mergeCell ref="EY8:EY9"/>
    <mergeCell ref="EY1:EY2"/>
    <mergeCell ref="EM8:EM9"/>
    <mergeCell ref="EN8:EN9"/>
    <mergeCell ref="EO8:EO9"/>
    <mergeCell ref="EP8:EP9"/>
    <mergeCell ref="EQ8:EQ9"/>
    <mergeCell ref="ER8:ER9"/>
    <mergeCell ref="EF8:EF9"/>
    <mergeCell ref="EG8:EG9"/>
    <mergeCell ref="EH8:EH9"/>
    <mergeCell ref="EI8:EI9"/>
    <mergeCell ref="EJ8:EJ9"/>
    <mergeCell ref="EZ1:EZ2"/>
    <mergeCell ref="FA1:FA2"/>
    <mergeCell ref="FB1:FB2"/>
    <mergeCell ref="FC1:FC2"/>
    <mergeCell ref="ES8:ES9"/>
    <mergeCell ref="ET8:ET9"/>
    <mergeCell ref="EU8:EU9"/>
    <mergeCell ref="EV8:EV9"/>
    <mergeCell ref="EW8:EW9"/>
    <mergeCell ref="EX8:EX9"/>
    <mergeCell ref="EV1:EV2"/>
    <mergeCell ref="EW1:EW2"/>
    <mergeCell ref="EX1:EX2"/>
    <mergeCell ref="ES1:ES2"/>
    <mergeCell ref="ET1:ET2"/>
    <mergeCell ref="EU1:EU2"/>
    <mergeCell ref="EK8:EK9"/>
    <mergeCell ref="EL8:EL9"/>
    <mergeCell ref="EP1:EP2"/>
    <mergeCell ref="EQ1:EQ2"/>
    <mergeCell ref="ER1:ER2"/>
    <mergeCell ref="EO1:EO2"/>
    <mergeCell ref="EJ1:EJ2"/>
    <mergeCell ref="EK1:EK2"/>
    <mergeCell ref="EL1:EL2"/>
    <mergeCell ref="EM1:EM2"/>
    <mergeCell ref="EN1:EN2"/>
    <mergeCell ref="EI1:EI2"/>
    <mergeCell ref="CO1:CW1"/>
    <mergeCell ref="CX1:DE1"/>
    <mergeCell ref="DF1:DP1"/>
    <mergeCell ref="DQ1:EA1"/>
    <mergeCell ref="EB1:EB2"/>
    <mergeCell ref="EC1:EC2"/>
    <mergeCell ref="ED1:ED2"/>
    <mergeCell ref="EE1:EE2"/>
    <mergeCell ref="EF1:EF2"/>
    <mergeCell ref="EG1:EG2"/>
    <mergeCell ref="EH1:EH2"/>
    <mergeCell ref="AQ1:BK1"/>
    <mergeCell ref="BL1:BT1"/>
    <mergeCell ref="BU1:CC1"/>
    <mergeCell ref="D1:D2"/>
    <mergeCell ref="CD1:CN1"/>
    <mergeCell ref="B1:B2"/>
    <mergeCell ref="E1:E2"/>
    <mergeCell ref="F1:F2"/>
    <mergeCell ref="G1:G2"/>
    <mergeCell ref="H1:H2"/>
  </mergeCells>
  <pageMargins left="0.7" right="0.7" top="0.75" bottom="0.75" header="0.3" footer="0.3"/>
  <pageSetup paperSize="9"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0444D-D45B-874F-90A8-807D36B96E2F}">
  <sheetPr codeName="Foglio14"/>
  <dimension ref="A1:J95"/>
  <sheetViews>
    <sheetView zoomScale="166" zoomScaleNormal="166" workbookViewId="0">
      <selection activeCell="L2" sqref="L2"/>
    </sheetView>
  </sheetViews>
  <sheetFormatPr baseColWidth="10" defaultColWidth="10.83203125" defaultRowHeight="16" x14ac:dyDescent="0.2"/>
  <cols>
    <col min="1" max="2" width="8" style="13" customWidth="1"/>
    <col min="3" max="3" width="10" style="13" customWidth="1"/>
    <col min="4" max="4" width="9.1640625" style="13" customWidth="1"/>
    <col min="5" max="10" width="8" style="13" customWidth="1"/>
    <col min="11" max="16384" width="10.83203125" style="13"/>
  </cols>
  <sheetData>
    <row r="1" spans="1:10" x14ac:dyDescent="0.2">
      <c r="A1" s="337" t="s">
        <v>466</v>
      </c>
      <c r="B1" s="337"/>
      <c r="C1" s="337"/>
      <c r="D1" s="337"/>
      <c r="E1" s="337"/>
      <c r="F1" s="337"/>
      <c r="G1" s="337"/>
      <c r="H1" s="337"/>
      <c r="I1" s="337"/>
      <c r="J1" s="337"/>
    </row>
    <row r="2" spans="1:10" ht="37" customHeight="1" x14ac:dyDescent="0.2">
      <c r="A2" s="338" t="s">
        <v>467</v>
      </c>
      <c r="B2" s="338"/>
      <c r="C2" s="338"/>
      <c r="D2" s="338"/>
      <c r="E2" s="338"/>
      <c r="F2" s="338"/>
      <c r="G2" s="338"/>
      <c r="H2" s="338"/>
      <c r="I2" s="338"/>
      <c r="J2" s="338"/>
    </row>
    <row r="4" spans="1:10" x14ac:dyDescent="0.2">
      <c r="A4" s="305" t="s">
        <v>328</v>
      </c>
      <c r="B4" s="305"/>
      <c r="C4" s="305"/>
      <c r="D4" s="305"/>
      <c r="E4" s="305"/>
      <c r="F4" s="305"/>
      <c r="G4" s="305"/>
      <c r="H4" s="305"/>
      <c r="I4" s="305"/>
      <c r="J4" s="305"/>
    </row>
    <row r="6" spans="1:10" x14ac:dyDescent="0.2">
      <c r="A6" s="301" t="s">
        <v>327</v>
      </c>
      <c r="B6" s="301"/>
      <c r="C6" s="301"/>
      <c r="D6" s="306" t="s">
        <v>319</v>
      </c>
      <c r="E6" s="289" t="s">
        <v>34</v>
      </c>
      <c r="F6" s="290"/>
      <c r="G6" s="293" t="s">
        <v>35</v>
      </c>
      <c r="H6" s="294"/>
      <c r="I6" s="297" t="s">
        <v>36</v>
      </c>
      <c r="J6" s="298"/>
    </row>
    <row r="7" spans="1:10" x14ac:dyDescent="0.2">
      <c r="A7" s="301"/>
      <c r="B7" s="301"/>
      <c r="C7" s="301"/>
      <c r="D7" s="306"/>
      <c r="E7" s="291"/>
      <c r="F7" s="292"/>
      <c r="G7" s="295"/>
      <c r="H7" s="296"/>
      <c r="I7" s="299"/>
      <c r="J7" s="300"/>
    </row>
    <row r="8" spans="1:10" ht="14" customHeight="1" x14ac:dyDescent="0.2">
      <c r="A8" s="302" t="s">
        <v>37</v>
      </c>
      <c r="B8" s="302"/>
      <c r="C8" s="302"/>
      <c r="D8" s="339">
        <v>10</v>
      </c>
      <c r="E8" s="16">
        <v>0</v>
      </c>
      <c r="F8" s="16">
        <v>29</v>
      </c>
      <c r="G8" s="17">
        <v>30</v>
      </c>
      <c r="H8" s="17">
        <v>58</v>
      </c>
      <c r="I8" s="18">
        <v>59</v>
      </c>
      <c r="J8" s="18">
        <v>116</v>
      </c>
    </row>
    <row r="9" spans="1:10" ht="14" customHeight="1" x14ac:dyDescent="0.2">
      <c r="A9" s="302"/>
      <c r="B9" s="302"/>
      <c r="C9" s="302"/>
      <c r="D9" s="340"/>
      <c r="E9" s="303">
        <v>0</v>
      </c>
      <c r="F9" s="303"/>
      <c r="G9" s="304">
        <v>10</v>
      </c>
      <c r="H9" s="304"/>
      <c r="I9" s="288">
        <v>20</v>
      </c>
      <c r="J9" s="288"/>
    </row>
    <row r="10" spans="1:10" x14ac:dyDescent="0.2">
      <c r="A10" s="302" t="s">
        <v>91</v>
      </c>
      <c r="B10" s="302"/>
      <c r="C10" s="302"/>
      <c r="D10" s="3">
        <f>'A - Ambiente di Lavoro'!Q47</f>
        <v>0</v>
      </c>
      <c r="E10" s="311"/>
      <c r="F10" s="312"/>
      <c r="G10" s="312"/>
      <c r="H10" s="312"/>
      <c r="I10" s="312"/>
      <c r="J10" s="313"/>
    </row>
    <row r="11" spans="1:10" x14ac:dyDescent="0.2">
      <c r="A11" s="302" t="s">
        <v>316</v>
      </c>
      <c r="B11" s="302"/>
      <c r="C11" s="302"/>
      <c r="D11" s="3">
        <f>'B - Contesto del lavoro'!Q47</f>
        <v>0</v>
      </c>
      <c r="E11" s="314"/>
      <c r="F11" s="315"/>
      <c r="G11" s="315"/>
      <c r="H11" s="315"/>
      <c r="I11" s="315"/>
      <c r="J11" s="316"/>
    </row>
    <row r="12" spans="1:10" ht="34" customHeight="1" x14ac:dyDescent="0.2">
      <c r="A12" s="320" t="s">
        <v>317</v>
      </c>
      <c r="B12" s="320"/>
      <c r="C12" s="320"/>
      <c r="D12" s="3">
        <f>'C1 - Insegnanti'!Q57</f>
        <v>0</v>
      </c>
      <c r="E12" s="317"/>
      <c r="F12" s="318"/>
      <c r="G12" s="318"/>
      <c r="H12" s="318"/>
      <c r="I12" s="318"/>
      <c r="J12" s="319"/>
    </row>
    <row r="13" spans="1:10" x14ac:dyDescent="0.2">
      <c r="A13" s="321" t="s">
        <v>318</v>
      </c>
      <c r="B13" s="321"/>
      <c r="C13" s="321"/>
      <c r="D13" s="8">
        <f>D8+D10+D11+D12</f>
        <v>10</v>
      </c>
      <c r="E13" s="30">
        <v>0</v>
      </c>
      <c r="F13" s="30">
        <v>31</v>
      </c>
      <c r="G13" s="31">
        <v>32</v>
      </c>
      <c r="H13" s="31">
        <v>63</v>
      </c>
      <c r="I13" s="32">
        <v>64</v>
      </c>
      <c r="J13" s="32">
        <v>125</v>
      </c>
    </row>
    <row r="15" spans="1:10" ht="55" customHeight="1" x14ac:dyDescent="0.2">
      <c r="A15" s="14" t="s">
        <v>320</v>
      </c>
      <c r="B15" s="14" t="s">
        <v>321</v>
      </c>
      <c r="C15" s="29" t="s">
        <v>319</v>
      </c>
      <c r="D15" s="307" t="s">
        <v>322</v>
      </c>
      <c r="E15" s="307"/>
      <c r="F15" s="307"/>
      <c r="G15" s="307"/>
      <c r="H15" s="307"/>
      <c r="I15" s="307"/>
      <c r="J15" s="307"/>
    </row>
    <row r="16" spans="1:10" ht="63" customHeight="1" x14ac:dyDescent="0.2">
      <c r="A16" s="19" t="s">
        <v>323</v>
      </c>
      <c r="B16" s="20" t="s">
        <v>324</v>
      </c>
      <c r="C16" s="25" t="str">
        <f>IF(D13&lt;=31, "X", "")</f>
        <v>X</v>
      </c>
      <c r="D16" s="308" t="s">
        <v>325</v>
      </c>
      <c r="E16" s="308"/>
      <c r="F16" s="308"/>
      <c r="G16" s="308"/>
      <c r="H16" s="308"/>
      <c r="I16" s="308"/>
      <c r="J16" s="308"/>
    </row>
    <row r="17" spans="1:10" ht="81" customHeight="1" x14ac:dyDescent="0.2">
      <c r="A17" s="21" t="s">
        <v>334</v>
      </c>
      <c r="B17" s="22" t="s">
        <v>40</v>
      </c>
      <c r="C17" s="26" t="str">
        <f>IF(AND(D13&gt;=32,D13&lt;=63), "X", "")</f>
        <v/>
      </c>
      <c r="D17" s="309" t="s">
        <v>441</v>
      </c>
      <c r="E17" s="309"/>
      <c r="F17" s="309"/>
      <c r="G17" s="309"/>
      <c r="H17" s="309"/>
      <c r="I17" s="309"/>
      <c r="J17" s="309"/>
    </row>
    <row r="18" spans="1:10" ht="86" customHeight="1" x14ac:dyDescent="0.2">
      <c r="A18" s="23" t="s">
        <v>326</v>
      </c>
      <c r="B18" s="24" t="s">
        <v>41</v>
      </c>
      <c r="C18" s="27" t="str">
        <f>IF(D13&gt;63, "X", "")</f>
        <v/>
      </c>
      <c r="D18" s="310" t="s">
        <v>442</v>
      </c>
      <c r="E18" s="310"/>
      <c r="F18" s="310"/>
      <c r="G18" s="310"/>
      <c r="H18" s="310"/>
      <c r="I18" s="310"/>
      <c r="J18" s="310"/>
    </row>
    <row r="20" spans="1:10" x14ac:dyDescent="0.2">
      <c r="A20" s="305" t="s">
        <v>331</v>
      </c>
      <c r="B20" s="305"/>
      <c r="C20" s="305"/>
      <c r="D20" s="305"/>
      <c r="E20" s="305"/>
      <c r="F20" s="305"/>
      <c r="G20" s="305"/>
      <c r="H20" s="305"/>
      <c r="I20" s="305"/>
      <c r="J20" s="305"/>
    </row>
    <row r="22" spans="1:10" x14ac:dyDescent="0.2">
      <c r="A22" s="301" t="s">
        <v>327</v>
      </c>
      <c r="B22" s="301"/>
      <c r="C22" s="301"/>
      <c r="D22" s="306" t="s">
        <v>319</v>
      </c>
      <c r="E22" s="289" t="s">
        <v>34</v>
      </c>
      <c r="F22" s="290"/>
      <c r="G22" s="293" t="s">
        <v>35</v>
      </c>
      <c r="H22" s="294"/>
      <c r="I22" s="297" t="s">
        <v>36</v>
      </c>
      <c r="J22" s="298"/>
    </row>
    <row r="23" spans="1:10" x14ac:dyDescent="0.2">
      <c r="A23" s="301"/>
      <c r="B23" s="301"/>
      <c r="C23" s="301"/>
      <c r="D23" s="306"/>
      <c r="E23" s="291"/>
      <c r="F23" s="292"/>
      <c r="G23" s="295"/>
      <c r="H23" s="296"/>
      <c r="I23" s="299"/>
      <c r="J23" s="300"/>
    </row>
    <row r="24" spans="1:10" x14ac:dyDescent="0.2">
      <c r="A24" s="302" t="s">
        <v>37</v>
      </c>
      <c r="B24" s="302"/>
      <c r="C24" s="302"/>
      <c r="D24" s="339">
        <v>10</v>
      </c>
      <c r="E24" s="16">
        <v>0</v>
      </c>
      <c r="F24" s="16">
        <v>29</v>
      </c>
      <c r="G24" s="17">
        <v>30</v>
      </c>
      <c r="H24" s="17">
        <v>58</v>
      </c>
      <c r="I24" s="18">
        <v>59</v>
      </c>
      <c r="J24" s="18">
        <v>116</v>
      </c>
    </row>
    <row r="25" spans="1:10" x14ac:dyDescent="0.2">
      <c r="A25" s="302"/>
      <c r="B25" s="302"/>
      <c r="C25" s="302"/>
      <c r="D25" s="340"/>
      <c r="E25" s="303">
        <v>0</v>
      </c>
      <c r="F25" s="303"/>
      <c r="G25" s="304">
        <v>10</v>
      </c>
      <c r="H25" s="304"/>
      <c r="I25" s="288">
        <v>20</v>
      </c>
      <c r="J25" s="288"/>
    </row>
    <row r="26" spans="1:10" x14ac:dyDescent="0.2">
      <c r="A26" s="302" t="s">
        <v>91</v>
      </c>
      <c r="B26" s="302"/>
      <c r="C26" s="302"/>
      <c r="D26" s="3">
        <f>'A - Ambiente di Lavoro'!Q47</f>
        <v>0</v>
      </c>
      <c r="E26" s="311"/>
      <c r="F26" s="312"/>
      <c r="G26" s="312"/>
      <c r="H26" s="312"/>
      <c r="I26" s="312"/>
      <c r="J26" s="313"/>
    </row>
    <row r="27" spans="1:10" x14ac:dyDescent="0.2">
      <c r="A27" s="302" t="s">
        <v>316</v>
      </c>
      <c r="B27" s="302"/>
      <c r="C27" s="302"/>
      <c r="D27" s="3">
        <f>'B - Contesto del lavoro'!Q47</f>
        <v>0</v>
      </c>
      <c r="E27" s="314"/>
      <c r="F27" s="315"/>
      <c r="G27" s="315"/>
      <c r="H27" s="315"/>
      <c r="I27" s="315"/>
      <c r="J27" s="316"/>
    </row>
    <row r="28" spans="1:10" ht="27" customHeight="1" x14ac:dyDescent="0.2">
      <c r="A28" s="320" t="s">
        <v>329</v>
      </c>
      <c r="B28" s="320"/>
      <c r="C28" s="320"/>
      <c r="D28" s="3">
        <f>'C2 - Amministrativi'!Q47</f>
        <v>0</v>
      </c>
      <c r="E28" s="317"/>
      <c r="F28" s="318"/>
      <c r="G28" s="318"/>
      <c r="H28" s="318"/>
      <c r="I28" s="318"/>
      <c r="J28" s="319"/>
    </row>
    <row r="29" spans="1:10" x14ac:dyDescent="0.2">
      <c r="A29" s="321" t="s">
        <v>318</v>
      </c>
      <c r="B29" s="321"/>
      <c r="C29" s="321"/>
      <c r="D29" s="8">
        <f>D24+D26+D27+D28</f>
        <v>10</v>
      </c>
      <c r="E29" s="30">
        <v>0</v>
      </c>
      <c r="F29" s="30">
        <v>31</v>
      </c>
      <c r="G29" s="31">
        <v>32</v>
      </c>
      <c r="H29" s="31">
        <v>61</v>
      </c>
      <c r="I29" s="32">
        <v>62</v>
      </c>
      <c r="J29" s="32">
        <v>122</v>
      </c>
    </row>
    <row r="32" spans="1:10" ht="30" x14ac:dyDescent="0.2">
      <c r="A32" s="14" t="s">
        <v>320</v>
      </c>
      <c r="B32" s="14" t="s">
        <v>321</v>
      </c>
      <c r="C32" s="29" t="s">
        <v>319</v>
      </c>
      <c r="D32" s="307" t="s">
        <v>322</v>
      </c>
      <c r="E32" s="307"/>
      <c r="F32" s="307"/>
      <c r="G32" s="307"/>
      <c r="H32" s="307"/>
      <c r="I32" s="307"/>
      <c r="J32" s="307"/>
    </row>
    <row r="33" spans="1:10" ht="62" customHeight="1" x14ac:dyDescent="0.2">
      <c r="A33" s="19" t="s">
        <v>323</v>
      </c>
      <c r="B33" s="20" t="s">
        <v>324</v>
      </c>
      <c r="C33" s="25" t="str">
        <f>IF(D29&lt;=31, "X", "")</f>
        <v>X</v>
      </c>
      <c r="D33" s="308" t="s">
        <v>325</v>
      </c>
      <c r="E33" s="308"/>
      <c r="F33" s="308"/>
      <c r="G33" s="308"/>
      <c r="H33" s="308"/>
      <c r="I33" s="308"/>
      <c r="J33" s="308"/>
    </row>
    <row r="34" spans="1:10" ht="78" customHeight="1" x14ac:dyDescent="0.2">
      <c r="A34" s="21" t="s">
        <v>335</v>
      </c>
      <c r="B34" s="22" t="s">
        <v>40</v>
      </c>
      <c r="C34" s="26" t="str">
        <f>IF(AND(D29&gt;=32,D29&lt;=61), "X", "")</f>
        <v/>
      </c>
      <c r="D34" s="309" t="s">
        <v>441</v>
      </c>
      <c r="E34" s="309"/>
      <c r="F34" s="309"/>
      <c r="G34" s="309"/>
      <c r="H34" s="309"/>
      <c r="I34" s="309"/>
      <c r="J34" s="309"/>
    </row>
    <row r="35" spans="1:10" ht="78" customHeight="1" x14ac:dyDescent="0.2">
      <c r="A35" s="23" t="s">
        <v>451</v>
      </c>
      <c r="B35" s="24" t="s">
        <v>41</v>
      </c>
      <c r="C35" s="27" t="str">
        <f>IF(D29&gt;61, "X", "")</f>
        <v/>
      </c>
      <c r="D35" s="310" t="s">
        <v>442</v>
      </c>
      <c r="E35" s="310"/>
      <c r="F35" s="310"/>
      <c r="G35" s="310"/>
      <c r="H35" s="310"/>
      <c r="I35" s="310"/>
      <c r="J35" s="310"/>
    </row>
    <row r="40" spans="1:10" x14ac:dyDescent="0.2">
      <c r="A40" s="305" t="s">
        <v>332</v>
      </c>
      <c r="B40" s="305"/>
      <c r="C40" s="305"/>
      <c r="D40" s="305"/>
      <c r="E40" s="305"/>
      <c r="F40" s="305"/>
      <c r="G40" s="305"/>
      <c r="H40" s="305"/>
      <c r="I40" s="305"/>
      <c r="J40" s="305"/>
    </row>
    <row r="42" spans="1:10" x14ac:dyDescent="0.2">
      <c r="A42" s="301" t="s">
        <v>327</v>
      </c>
      <c r="B42" s="301"/>
      <c r="C42" s="301"/>
      <c r="D42" s="306" t="s">
        <v>319</v>
      </c>
      <c r="E42" s="289" t="s">
        <v>34</v>
      </c>
      <c r="F42" s="290"/>
      <c r="G42" s="293" t="s">
        <v>35</v>
      </c>
      <c r="H42" s="294"/>
      <c r="I42" s="297" t="s">
        <v>36</v>
      </c>
      <c r="J42" s="298"/>
    </row>
    <row r="43" spans="1:10" x14ac:dyDescent="0.2">
      <c r="A43" s="301"/>
      <c r="B43" s="301"/>
      <c r="C43" s="301"/>
      <c r="D43" s="306"/>
      <c r="E43" s="291"/>
      <c r="F43" s="292"/>
      <c r="G43" s="295"/>
      <c r="H43" s="296"/>
      <c r="I43" s="299"/>
      <c r="J43" s="300"/>
    </row>
    <row r="44" spans="1:10" x14ac:dyDescent="0.2">
      <c r="A44" s="302" t="s">
        <v>37</v>
      </c>
      <c r="B44" s="302"/>
      <c r="C44" s="302"/>
      <c r="D44" s="339">
        <v>10</v>
      </c>
      <c r="E44" s="16">
        <v>0</v>
      </c>
      <c r="F44" s="16">
        <v>29</v>
      </c>
      <c r="G44" s="17">
        <v>30</v>
      </c>
      <c r="H44" s="17">
        <v>58</v>
      </c>
      <c r="I44" s="18">
        <v>59</v>
      </c>
      <c r="J44" s="18">
        <v>116</v>
      </c>
    </row>
    <row r="45" spans="1:10" x14ac:dyDescent="0.2">
      <c r="A45" s="302"/>
      <c r="B45" s="302"/>
      <c r="C45" s="302"/>
      <c r="D45" s="340"/>
      <c r="E45" s="303">
        <v>0</v>
      </c>
      <c r="F45" s="303"/>
      <c r="G45" s="304">
        <v>10</v>
      </c>
      <c r="H45" s="304"/>
      <c r="I45" s="288">
        <v>20</v>
      </c>
      <c r="J45" s="288"/>
    </row>
    <row r="46" spans="1:10" x14ac:dyDescent="0.2">
      <c r="A46" s="302" t="s">
        <v>91</v>
      </c>
      <c r="B46" s="302"/>
      <c r="C46" s="302"/>
      <c r="D46" s="3">
        <f>'A - Ambiente di Lavoro'!Q47</f>
        <v>0</v>
      </c>
      <c r="E46" s="311"/>
      <c r="F46" s="312"/>
      <c r="G46" s="312"/>
      <c r="H46" s="312"/>
      <c r="I46" s="312"/>
      <c r="J46" s="313"/>
    </row>
    <row r="47" spans="1:10" x14ac:dyDescent="0.2">
      <c r="A47" s="302" t="s">
        <v>316</v>
      </c>
      <c r="B47" s="302"/>
      <c r="C47" s="302"/>
      <c r="D47" s="3">
        <f>'B - Contesto del lavoro'!Q47</f>
        <v>0</v>
      </c>
      <c r="E47" s="314"/>
      <c r="F47" s="315"/>
      <c r="G47" s="315"/>
      <c r="H47" s="315"/>
      <c r="I47" s="315"/>
      <c r="J47" s="316"/>
    </row>
    <row r="48" spans="1:10" ht="27" customHeight="1" x14ac:dyDescent="0.2">
      <c r="A48" s="320" t="s">
        <v>333</v>
      </c>
      <c r="B48" s="320"/>
      <c r="C48" s="320"/>
      <c r="D48" s="3">
        <f>'C3 - Ausiliari'!Q42</f>
        <v>0</v>
      </c>
      <c r="E48" s="317"/>
      <c r="F48" s="318"/>
      <c r="G48" s="318"/>
      <c r="H48" s="318"/>
      <c r="I48" s="318"/>
      <c r="J48" s="319"/>
    </row>
    <row r="49" spans="1:10" x14ac:dyDescent="0.2">
      <c r="A49" s="321" t="s">
        <v>318</v>
      </c>
      <c r="B49" s="321"/>
      <c r="C49" s="321"/>
      <c r="D49" s="8">
        <f>D44+D46+D47+D48</f>
        <v>10</v>
      </c>
      <c r="E49" s="30">
        <v>0</v>
      </c>
      <c r="F49" s="30">
        <v>29</v>
      </c>
      <c r="G49" s="31">
        <v>30</v>
      </c>
      <c r="H49" s="31">
        <v>58</v>
      </c>
      <c r="I49" s="32">
        <v>59</v>
      </c>
      <c r="J49" s="32">
        <v>116</v>
      </c>
    </row>
    <row r="52" spans="1:10" ht="30" x14ac:dyDescent="0.2">
      <c r="A52" s="14" t="s">
        <v>320</v>
      </c>
      <c r="B52" s="14" t="s">
        <v>321</v>
      </c>
      <c r="C52" s="29" t="s">
        <v>319</v>
      </c>
      <c r="D52" s="307" t="s">
        <v>322</v>
      </c>
      <c r="E52" s="307"/>
      <c r="F52" s="307"/>
      <c r="G52" s="307"/>
      <c r="H52" s="307"/>
      <c r="I52" s="307"/>
      <c r="J52" s="307"/>
    </row>
    <row r="53" spans="1:10" ht="57" customHeight="1" x14ac:dyDescent="0.2">
      <c r="A53" s="19" t="s">
        <v>336</v>
      </c>
      <c r="B53" s="20" t="s">
        <v>324</v>
      </c>
      <c r="C53" s="25" t="str">
        <f>IF(D49&lt;=29, "X", "")</f>
        <v>X</v>
      </c>
      <c r="D53" s="308" t="s">
        <v>325</v>
      </c>
      <c r="E53" s="308"/>
      <c r="F53" s="308"/>
      <c r="G53" s="308"/>
      <c r="H53" s="308"/>
      <c r="I53" s="308"/>
      <c r="J53" s="308"/>
    </row>
    <row r="54" spans="1:10" ht="79" customHeight="1" x14ac:dyDescent="0.2">
      <c r="A54" s="21" t="s">
        <v>338</v>
      </c>
      <c r="B54" s="22" t="s">
        <v>40</v>
      </c>
      <c r="C54" s="26" t="str">
        <f>IF(AND(D49&gt;=30,D49&lt;=58), "X", "")</f>
        <v/>
      </c>
      <c r="D54" s="309" t="s">
        <v>441</v>
      </c>
      <c r="E54" s="309"/>
      <c r="F54" s="309"/>
      <c r="G54" s="309"/>
      <c r="H54" s="309"/>
      <c r="I54" s="309"/>
      <c r="J54" s="309"/>
    </row>
    <row r="55" spans="1:10" ht="90" customHeight="1" x14ac:dyDescent="0.2">
      <c r="A55" s="23" t="s">
        <v>337</v>
      </c>
      <c r="B55" s="24" t="s">
        <v>41</v>
      </c>
      <c r="C55" s="27" t="str">
        <f>IF(D49&gt;58, "X", "")</f>
        <v/>
      </c>
      <c r="D55" s="310" t="s">
        <v>442</v>
      </c>
      <c r="E55" s="310"/>
      <c r="F55" s="310"/>
      <c r="G55" s="310"/>
      <c r="H55" s="310"/>
      <c r="I55" s="310"/>
      <c r="J55" s="310"/>
    </row>
    <row r="59" spans="1:10" x14ac:dyDescent="0.2">
      <c r="A59" s="305" t="s">
        <v>339</v>
      </c>
      <c r="B59" s="305"/>
      <c r="C59" s="305"/>
      <c r="D59" s="305"/>
      <c r="E59" s="305"/>
      <c r="F59" s="305"/>
      <c r="G59" s="305"/>
      <c r="H59" s="305"/>
      <c r="I59" s="305"/>
      <c r="J59" s="305"/>
    </row>
    <row r="61" spans="1:10" x14ac:dyDescent="0.2">
      <c r="A61" s="301" t="s">
        <v>327</v>
      </c>
      <c r="B61" s="301"/>
      <c r="C61" s="301"/>
      <c r="D61" s="306" t="s">
        <v>319</v>
      </c>
      <c r="E61" s="289" t="s">
        <v>34</v>
      </c>
      <c r="F61" s="290"/>
      <c r="G61" s="293" t="s">
        <v>35</v>
      </c>
      <c r="H61" s="294"/>
      <c r="I61" s="297" t="s">
        <v>36</v>
      </c>
      <c r="J61" s="298"/>
    </row>
    <row r="62" spans="1:10" x14ac:dyDescent="0.2">
      <c r="A62" s="301"/>
      <c r="B62" s="301"/>
      <c r="C62" s="301"/>
      <c r="D62" s="306"/>
      <c r="E62" s="291"/>
      <c r="F62" s="292"/>
      <c r="G62" s="295"/>
      <c r="H62" s="296"/>
      <c r="I62" s="299"/>
      <c r="J62" s="300"/>
    </row>
    <row r="63" spans="1:10" x14ac:dyDescent="0.2">
      <c r="A63" s="302" t="s">
        <v>37</v>
      </c>
      <c r="B63" s="302"/>
      <c r="C63" s="302"/>
      <c r="D63" s="339">
        <v>10</v>
      </c>
      <c r="E63" s="16">
        <v>0</v>
      </c>
      <c r="F63" s="16">
        <v>29</v>
      </c>
      <c r="G63" s="17">
        <v>30</v>
      </c>
      <c r="H63" s="17">
        <v>58</v>
      </c>
      <c r="I63" s="18">
        <v>59</v>
      </c>
      <c r="J63" s="18">
        <v>116</v>
      </c>
    </row>
    <row r="64" spans="1:10" x14ac:dyDescent="0.2">
      <c r="A64" s="302"/>
      <c r="B64" s="302"/>
      <c r="C64" s="302"/>
      <c r="D64" s="340"/>
      <c r="E64" s="303">
        <v>0</v>
      </c>
      <c r="F64" s="303"/>
      <c r="G64" s="304">
        <v>10</v>
      </c>
      <c r="H64" s="304"/>
      <c r="I64" s="288">
        <v>20</v>
      </c>
      <c r="J64" s="288"/>
    </row>
    <row r="65" spans="1:10" x14ac:dyDescent="0.2">
      <c r="A65" s="302" t="s">
        <v>91</v>
      </c>
      <c r="B65" s="302"/>
      <c r="C65" s="302"/>
      <c r="D65" s="3">
        <f>'A - Ambiente di Lavoro'!Q47</f>
        <v>0</v>
      </c>
      <c r="E65" s="311"/>
      <c r="F65" s="312"/>
      <c r="G65" s="312"/>
      <c r="H65" s="312"/>
      <c r="I65" s="312"/>
      <c r="J65" s="313"/>
    </row>
    <row r="66" spans="1:10" x14ac:dyDescent="0.2">
      <c r="A66" s="302" t="s">
        <v>316</v>
      </c>
      <c r="B66" s="302"/>
      <c r="C66" s="302"/>
      <c r="D66" s="3">
        <f>'B - Contesto del lavoro'!Q47</f>
        <v>0</v>
      </c>
      <c r="E66" s="314"/>
      <c r="F66" s="315"/>
      <c r="G66" s="315"/>
      <c r="H66" s="315"/>
      <c r="I66" s="315"/>
      <c r="J66" s="316"/>
    </row>
    <row r="67" spans="1:10" ht="27" customHeight="1" x14ac:dyDescent="0.2">
      <c r="A67" s="320" t="s">
        <v>340</v>
      </c>
      <c r="B67" s="320"/>
      <c r="C67" s="320"/>
      <c r="D67" s="3">
        <f>'C4 - Tecnici'!Q56</f>
        <v>0</v>
      </c>
      <c r="E67" s="317"/>
      <c r="F67" s="318"/>
      <c r="G67" s="318"/>
      <c r="H67" s="318"/>
      <c r="I67" s="318"/>
      <c r="J67" s="319"/>
    </row>
    <row r="68" spans="1:10" x14ac:dyDescent="0.2">
      <c r="A68" s="321" t="s">
        <v>318</v>
      </c>
      <c r="B68" s="321"/>
      <c r="C68" s="321"/>
      <c r="D68" s="8">
        <f>D63+D65+D66+D67</f>
        <v>10</v>
      </c>
      <c r="E68" s="30">
        <v>0</v>
      </c>
      <c r="F68" s="30">
        <v>31</v>
      </c>
      <c r="G68" s="31">
        <v>32</v>
      </c>
      <c r="H68" s="31">
        <v>62</v>
      </c>
      <c r="I68" s="32">
        <v>63</v>
      </c>
      <c r="J68" s="32">
        <v>123</v>
      </c>
    </row>
    <row r="71" spans="1:10" ht="30" x14ac:dyDescent="0.2">
      <c r="A71" s="14" t="s">
        <v>320</v>
      </c>
      <c r="B71" s="14" t="s">
        <v>321</v>
      </c>
      <c r="C71" s="29" t="s">
        <v>319</v>
      </c>
      <c r="D71" s="307" t="s">
        <v>322</v>
      </c>
      <c r="E71" s="307"/>
      <c r="F71" s="307"/>
      <c r="G71" s="307"/>
      <c r="H71" s="307"/>
      <c r="I71" s="307"/>
      <c r="J71" s="307"/>
    </row>
    <row r="72" spans="1:10" ht="55" customHeight="1" x14ac:dyDescent="0.2">
      <c r="A72" s="19" t="s">
        <v>323</v>
      </c>
      <c r="B72" s="20" t="s">
        <v>324</v>
      </c>
      <c r="C72" s="25" t="str">
        <f>IF(D68&lt;=29, "X", "")</f>
        <v>X</v>
      </c>
      <c r="D72" s="308" t="s">
        <v>325</v>
      </c>
      <c r="E72" s="308"/>
      <c r="F72" s="308"/>
      <c r="G72" s="308"/>
      <c r="H72" s="308"/>
      <c r="I72" s="308"/>
      <c r="J72" s="308"/>
    </row>
    <row r="73" spans="1:10" ht="81" customHeight="1" x14ac:dyDescent="0.2">
      <c r="A73" s="21" t="s">
        <v>341</v>
      </c>
      <c r="B73" s="22" t="s">
        <v>40</v>
      </c>
      <c r="C73" s="26" t="str">
        <f>IF(AND(D68&gt;=G68,D68&lt;=H68), "X", "")</f>
        <v/>
      </c>
      <c r="D73" s="309" t="s">
        <v>441</v>
      </c>
      <c r="E73" s="309"/>
      <c r="F73" s="309"/>
      <c r="G73" s="309"/>
      <c r="H73" s="309"/>
      <c r="I73" s="309"/>
      <c r="J73" s="309"/>
    </row>
    <row r="74" spans="1:10" ht="88" customHeight="1" x14ac:dyDescent="0.2">
      <c r="A74" s="23" t="s">
        <v>330</v>
      </c>
      <c r="B74" s="24" t="s">
        <v>41</v>
      </c>
      <c r="C74" s="27" t="str">
        <f>IF(D68&gt;H68, "X", "")</f>
        <v/>
      </c>
      <c r="D74" s="310" t="s">
        <v>442</v>
      </c>
      <c r="E74" s="310"/>
      <c r="F74" s="310"/>
      <c r="G74" s="310"/>
      <c r="H74" s="310"/>
      <c r="I74" s="310"/>
      <c r="J74" s="310"/>
    </row>
    <row r="80" spans="1:10" x14ac:dyDescent="0.2">
      <c r="A80" s="305" t="s">
        <v>342</v>
      </c>
      <c r="B80" s="305"/>
      <c r="C80" s="305"/>
      <c r="D80" s="305"/>
      <c r="E80" s="305"/>
      <c r="F80" s="305"/>
      <c r="G80" s="305"/>
      <c r="H80" s="305"/>
      <c r="I80" s="305"/>
      <c r="J80" s="305"/>
    </row>
    <row r="82" spans="1:10" x14ac:dyDescent="0.2">
      <c r="A82" s="301" t="s">
        <v>327</v>
      </c>
      <c r="B82" s="301"/>
      <c r="C82" s="301"/>
      <c r="D82" s="306" t="s">
        <v>319</v>
      </c>
      <c r="E82" s="289" t="s">
        <v>34</v>
      </c>
      <c r="F82" s="290"/>
      <c r="G82" s="293" t="s">
        <v>35</v>
      </c>
      <c r="H82" s="294"/>
      <c r="I82" s="297" t="s">
        <v>36</v>
      </c>
      <c r="J82" s="298"/>
    </row>
    <row r="83" spans="1:10" x14ac:dyDescent="0.2">
      <c r="A83" s="301"/>
      <c r="B83" s="301"/>
      <c r="C83" s="301"/>
      <c r="D83" s="306"/>
      <c r="E83" s="291"/>
      <c r="F83" s="292"/>
      <c r="G83" s="295"/>
      <c r="H83" s="296"/>
      <c r="I83" s="299"/>
      <c r="J83" s="300"/>
    </row>
    <row r="84" spans="1:10" x14ac:dyDescent="0.2">
      <c r="A84" s="302" t="s">
        <v>37</v>
      </c>
      <c r="B84" s="302"/>
      <c r="C84" s="302"/>
      <c r="D84" s="339">
        <v>10</v>
      </c>
      <c r="E84" s="16">
        <v>0</v>
      </c>
      <c r="F84" s="16">
        <v>29</v>
      </c>
      <c r="G84" s="17">
        <v>30</v>
      </c>
      <c r="H84" s="17">
        <v>58</v>
      </c>
      <c r="I84" s="18">
        <v>59</v>
      </c>
      <c r="J84" s="18">
        <v>116</v>
      </c>
    </row>
    <row r="85" spans="1:10" x14ac:dyDescent="0.2">
      <c r="A85" s="302"/>
      <c r="B85" s="302"/>
      <c r="C85" s="302"/>
      <c r="D85" s="340"/>
      <c r="E85" s="303">
        <v>0</v>
      </c>
      <c r="F85" s="303"/>
      <c r="G85" s="304">
        <v>10</v>
      </c>
      <c r="H85" s="304"/>
      <c r="I85" s="288">
        <v>20</v>
      </c>
      <c r="J85" s="288"/>
    </row>
    <row r="86" spans="1:10" x14ac:dyDescent="0.2">
      <c r="A86" s="302" t="s">
        <v>91</v>
      </c>
      <c r="B86" s="302"/>
      <c r="C86" s="302"/>
      <c r="D86" s="3">
        <f>'A - Ambiente di Lavoro'!Q47</f>
        <v>0</v>
      </c>
      <c r="E86" s="311"/>
      <c r="F86" s="312"/>
      <c r="G86" s="312"/>
      <c r="H86" s="312"/>
      <c r="I86" s="312"/>
      <c r="J86" s="313"/>
    </row>
    <row r="87" spans="1:10" x14ac:dyDescent="0.2">
      <c r="A87" s="302" t="s">
        <v>316</v>
      </c>
      <c r="B87" s="302"/>
      <c r="C87" s="302"/>
      <c r="D87" s="3">
        <f>'B - Contesto del lavoro'!Q47</f>
        <v>0</v>
      </c>
      <c r="E87" s="314"/>
      <c r="F87" s="315"/>
      <c r="G87" s="315"/>
      <c r="H87" s="315"/>
      <c r="I87" s="315"/>
      <c r="J87" s="316"/>
    </row>
    <row r="88" spans="1:10" ht="29" customHeight="1" x14ac:dyDescent="0.2">
      <c r="A88" s="320" t="s">
        <v>343</v>
      </c>
      <c r="B88" s="320"/>
      <c r="C88" s="320"/>
      <c r="D88" s="3">
        <f>'C5 - Coordinatori'!Q52</f>
        <v>0</v>
      </c>
      <c r="E88" s="317"/>
      <c r="F88" s="318"/>
      <c r="G88" s="318"/>
      <c r="H88" s="318"/>
      <c r="I88" s="318"/>
      <c r="J88" s="319"/>
    </row>
    <row r="89" spans="1:10" x14ac:dyDescent="0.2">
      <c r="A89" s="321" t="s">
        <v>318</v>
      </c>
      <c r="B89" s="321"/>
      <c r="C89" s="321"/>
      <c r="D89" s="8">
        <f>D84+D86+D87+D88</f>
        <v>10</v>
      </c>
      <c r="E89" s="30">
        <v>0</v>
      </c>
      <c r="F89" s="30">
        <v>31</v>
      </c>
      <c r="G89" s="31">
        <v>32</v>
      </c>
      <c r="H89" s="31">
        <v>63</v>
      </c>
      <c r="I89" s="32">
        <v>64</v>
      </c>
      <c r="J89" s="32">
        <v>125</v>
      </c>
    </row>
    <row r="92" spans="1:10" ht="30" x14ac:dyDescent="0.2">
      <c r="A92" s="14" t="s">
        <v>320</v>
      </c>
      <c r="B92" s="14" t="s">
        <v>321</v>
      </c>
      <c r="C92" s="29" t="s">
        <v>319</v>
      </c>
      <c r="D92" s="307" t="s">
        <v>322</v>
      </c>
      <c r="E92" s="307"/>
      <c r="F92" s="307"/>
      <c r="G92" s="307"/>
      <c r="H92" s="307"/>
      <c r="I92" s="307"/>
      <c r="J92" s="307"/>
    </row>
    <row r="93" spans="1:10" ht="62" customHeight="1" x14ac:dyDescent="0.2">
      <c r="A93" s="19" t="s">
        <v>323</v>
      </c>
      <c r="B93" s="20" t="s">
        <v>324</v>
      </c>
      <c r="C93" s="25" t="str">
        <f>IF(D89&lt;=29, "X", "")</f>
        <v>X</v>
      </c>
      <c r="D93" s="308" t="s">
        <v>325</v>
      </c>
      <c r="E93" s="308"/>
      <c r="F93" s="308"/>
      <c r="G93" s="308"/>
      <c r="H93" s="308"/>
      <c r="I93" s="308"/>
      <c r="J93" s="308"/>
    </row>
    <row r="94" spans="1:10" ht="85" customHeight="1" x14ac:dyDescent="0.2">
      <c r="A94" s="21" t="s">
        <v>334</v>
      </c>
      <c r="B94" s="22" t="s">
        <v>40</v>
      </c>
      <c r="C94" s="26" t="str">
        <f>IF(AND(D89&gt;=G89,D89&lt;=H89), "X", "")</f>
        <v/>
      </c>
      <c r="D94" s="309" t="s">
        <v>441</v>
      </c>
      <c r="E94" s="309"/>
      <c r="F94" s="309"/>
      <c r="G94" s="309"/>
      <c r="H94" s="309"/>
      <c r="I94" s="309"/>
      <c r="J94" s="309"/>
    </row>
    <row r="95" spans="1:10" ht="85" customHeight="1" x14ac:dyDescent="0.2">
      <c r="A95" s="23" t="s">
        <v>326</v>
      </c>
      <c r="B95" s="24" t="s">
        <v>41</v>
      </c>
      <c r="C95" s="27" t="str">
        <f>IF(D89&gt;H89, "X", "")</f>
        <v/>
      </c>
      <c r="D95" s="310" t="s">
        <v>442</v>
      </c>
      <c r="E95" s="310"/>
      <c r="F95" s="310"/>
      <c r="G95" s="310"/>
      <c r="H95" s="310"/>
      <c r="I95" s="310"/>
      <c r="J95" s="310"/>
    </row>
  </sheetData>
  <sheetProtection sheet="1" objects="1" scenarios="1"/>
  <mergeCells count="102">
    <mergeCell ref="A4:J4"/>
    <mergeCell ref="A6:C7"/>
    <mergeCell ref="D6:D7"/>
    <mergeCell ref="E6:F7"/>
    <mergeCell ref="G6:H7"/>
    <mergeCell ref="I6:J7"/>
    <mergeCell ref="A13:C13"/>
    <mergeCell ref="D15:J15"/>
    <mergeCell ref="D16:J16"/>
    <mergeCell ref="D17:J17"/>
    <mergeCell ref="D18:J18"/>
    <mergeCell ref="A20:J20"/>
    <mergeCell ref="A8:C9"/>
    <mergeCell ref="D8:D9"/>
    <mergeCell ref="E9:F9"/>
    <mergeCell ref="G9:H9"/>
    <mergeCell ref="I9:J9"/>
    <mergeCell ref="A10:C10"/>
    <mergeCell ref="E10:J12"/>
    <mergeCell ref="A11:C11"/>
    <mergeCell ref="A12:C12"/>
    <mergeCell ref="A26:C26"/>
    <mergeCell ref="E26:J28"/>
    <mergeCell ref="A27:C27"/>
    <mergeCell ref="A28:C28"/>
    <mergeCell ref="A29:C29"/>
    <mergeCell ref="D32:J32"/>
    <mergeCell ref="A22:C23"/>
    <mergeCell ref="D22:D23"/>
    <mergeCell ref="E22:F23"/>
    <mergeCell ref="G22:H23"/>
    <mergeCell ref="I22:J23"/>
    <mergeCell ref="A24:C25"/>
    <mergeCell ref="D24:D25"/>
    <mergeCell ref="E25:F25"/>
    <mergeCell ref="G25:H25"/>
    <mergeCell ref="I25:J25"/>
    <mergeCell ref="D33:J33"/>
    <mergeCell ref="D34:J34"/>
    <mergeCell ref="D35:J35"/>
    <mergeCell ref="A40:J40"/>
    <mergeCell ref="A42:C43"/>
    <mergeCell ref="D42:D43"/>
    <mergeCell ref="E42:F43"/>
    <mergeCell ref="G42:H43"/>
    <mergeCell ref="I42:J43"/>
    <mergeCell ref="A49:C49"/>
    <mergeCell ref="D52:J52"/>
    <mergeCell ref="D53:J53"/>
    <mergeCell ref="D54:J54"/>
    <mergeCell ref="D55:J55"/>
    <mergeCell ref="A59:J59"/>
    <mergeCell ref="A44:C45"/>
    <mergeCell ref="D44:D45"/>
    <mergeCell ref="E45:F45"/>
    <mergeCell ref="G45:H45"/>
    <mergeCell ref="I45:J45"/>
    <mergeCell ref="A46:C46"/>
    <mergeCell ref="E46:J48"/>
    <mergeCell ref="A47:C47"/>
    <mergeCell ref="A48:C48"/>
    <mergeCell ref="I82:J83"/>
    <mergeCell ref="A65:C65"/>
    <mergeCell ref="E65:J67"/>
    <mergeCell ref="A66:C66"/>
    <mergeCell ref="A67:C67"/>
    <mergeCell ref="A68:C68"/>
    <mergeCell ref="D71:J71"/>
    <mergeCell ref="A61:C62"/>
    <mergeCell ref="D61:D62"/>
    <mergeCell ref="E61:F62"/>
    <mergeCell ref="G61:H62"/>
    <mergeCell ref="I61:J62"/>
    <mergeCell ref="A63:C64"/>
    <mergeCell ref="D63:D64"/>
    <mergeCell ref="E64:F64"/>
    <mergeCell ref="G64:H64"/>
    <mergeCell ref="I64:J64"/>
    <mergeCell ref="A89:C89"/>
    <mergeCell ref="D92:J92"/>
    <mergeCell ref="D93:J93"/>
    <mergeCell ref="D94:J94"/>
    <mergeCell ref="D95:J95"/>
    <mergeCell ref="A1:J1"/>
    <mergeCell ref="A2:J2"/>
    <mergeCell ref="A84:C85"/>
    <mergeCell ref="D84:D85"/>
    <mergeCell ref="E85:F85"/>
    <mergeCell ref="G85:H85"/>
    <mergeCell ref="I85:J85"/>
    <mergeCell ref="A86:C86"/>
    <mergeCell ref="E86:J88"/>
    <mergeCell ref="A87:C87"/>
    <mergeCell ref="A88:C88"/>
    <mergeCell ref="D72:J72"/>
    <mergeCell ref="D73:J73"/>
    <mergeCell ref="D74:J74"/>
    <mergeCell ref="A80:J80"/>
    <mergeCell ref="A82:C83"/>
    <mergeCell ref="D82:D83"/>
    <mergeCell ref="E82:F83"/>
    <mergeCell ref="G82:H83"/>
  </mergeCells>
  <printOptions gridLines="1"/>
  <pageMargins left="0.25" right="0.25" top="0.75" bottom="0.75" header="0.3" footer="0.3"/>
  <pageSetup paperSize="9" orientation="portrait" horizontalDpi="0" verticalDpi="0"/>
  <rowBreaks count="4" manualBreakCount="4">
    <brk id="19" max="16383" man="1"/>
    <brk id="39" max="16383" man="1"/>
    <brk id="58" max="16383" man="1"/>
    <brk id="79" max="16383" man="1"/>
  </rowBreaks>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803BD-A924-284F-B377-201F7F39A2ED}">
  <sheetPr codeName="Foglio15"/>
  <dimension ref="A1:DU10"/>
  <sheetViews>
    <sheetView workbookViewId="0">
      <selection activeCell="CQ2" sqref="CQ2:CQ3"/>
    </sheetView>
  </sheetViews>
  <sheetFormatPr baseColWidth="10" defaultColWidth="11" defaultRowHeight="16" x14ac:dyDescent="0.2"/>
  <cols>
    <col min="5" max="5" width="13" customWidth="1"/>
    <col min="7" max="7" width="12" bestFit="1" customWidth="1"/>
    <col min="8" max="8" width="19.83203125" customWidth="1"/>
    <col min="9" max="97" width="3" style="33" customWidth="1"/>
    <col min="98" max="100" width="5" style="33" customWidth="1"/>
    <col min="101" max="101" width="2.83203125" style="33" customWidth="1"/>
    <col min="102" max="102" width="5.83203125" style="33" customWidth="1"/>
    <col min="103" max="106" width="2.83203125" style="33" customWidth="1"/>
    <col min="107" max="107" width="5.6640625" style="33" bestFit="1" customWidth="1"/>
    <col min="108" max="111" width="2.83203125" style="33" customWidth="1"/>
    <col min="112" max="112" width="5.6640625" style="33" bestFit="1" customWidth="1"/>
    <col min="113" max="116" width="2.83203125" style="33" customWidth="1"/>
    <col min="117" max="117" width="5.6640625" style="33" bestFit="1" customWidth="1"/>
    <col min="118" max="119" width="2.83203125" customWidth="1"/>
    <col min="120" max="120" width="2.6640625" customWidth="1"/>
    <col min="121" max="121" width="3.5" customWidth="1"/>
    <col min="122" max="122" width="5.6640625" customWidth="1"/>
    <col min="123" max="123" width="2.83203125" customWidth="1"/>
    <col min="124" max="125" width="2.6640625" customWidth="1"/>
  </cols>
  <sheetData>
    <row r="1" spans="1:125" x14ac:dyDescent="0.2">
      <c r="A1" s="322" t="s">
        <v>393</v>
      </c>
      <c r="B1" s="322" t="s">
        <v>528</v>
      </c>
      <c r="C1" s="322" t="s">
        <v>394</v>
      </c>
      <c r="D1" s="322" t="s">
        <v>395</v>
      </c>
      <c r="E1" s="323" t="s">
        <v>529</v>
      </c>
      <c r="F1" s="323" t="s">
        <v>531</v>
      </c>
      <c r="G1" s="323" t="s">
        <v>530</v>
      </c>
      <c r="H1" s="323" t="s">
        <v>532</v>
      </c>
      <c r="I1" s="324" t="s">
        <v>425</v>
      </c>
      <c r="J1" s="324"/>
      <c r="K1" s="324"/>
      <c r="L1" s="324"/>
      <c r="M1" s="324"/>
      <c r="N1" s="324"/>
      <c r="O1" s="324"/>
      <c r="P1" s="324"/>
      <c r="Q1" s="324"/>
      <c r="R1" s="324"/>
      <c r="S1" s="324"/>
      <c r="T1" s="324"/>
      <c r="U1" s="324"/>
      <c r="V1" s="324"/>
      <c r="W1" s="324"/>
      <c r="X1" s="324"/>
      <c r="Y1" s="324"/>
      <c r="Z1" s="324"/>
      <c r="AA1" s="324"/>
      <c r="AB1" s="324"/>
      <c r="AC1" s="324"/>
      <c r="AD1" s="324" t="s">
        <v>365</v>
      </c>
      <c r="AE1" s="324"/>
      <c r="AF1" s="324"/>
      <c r="AG1" s="324"/>
      <c r="AH1" s="324"/>
      <c r="AI1" s="324"/>
      <c r="AJ1" s="324"/>
      <c r="AK1" s="324"/>
      <c r="AL1" s="324"/>
      <c r="AM1" s="324" t="s">
        <v>366</v>
      </c>
      <c r="AN1" s="324"/>
      <c r="AO1" s="324"/>
      <c r="AP1" s="324"/>
      <c r="AQ1" s="324"/>
      <c r="AR1" s="324"/>
      <c r="AS1" s="324"/>
      <c r="AT1" s="324"/>
      <c r="AU1" s="324"/>
      <c r="AV1" s="324" t="s">
        <v>367</v>
      </c>
      <c r="AW1" s="324"/>
      <c r="AX1" s="324"/>
      <c r="AY1" s="324"/>
      <c r="AZ1" s="324"/>
      <c r="BA1" s="324"/>
      <c r="BB1" s="324"/>
      <c r="BC1" s="324"/>
      <c r="BD1" s="324"/>
      <c r="BE1" s="324"/>
      <c r="BF1" s="324"/>
      <c r="BG1" s="324" t="s">
        <v>368</v>
      </c>
      <c r="BH1" s="324"/>
      <c r="BI1" s="324"/>
      <c r="BJ1" s="324"/>
      <c r="BK1" s="324"/>
      <c r="BL1" s="324"/>
      <c r="BM1" s="324"/>
      <c r="BN1" s="324"/>
      <c r="BO1" s="324"/>
      <c r="BP1" s="324" t="s">
        <v>369</v>
      </c>
      <c r="BQ1" s="324"/>
      <c r="BR1" s="324"/>
      <c r="BS1" s="324"/>
      <c r="BT1" s="324"/>
      <c r="BU1" s="324"/>
      <c r="BV1" s="324"/>
      <c r="BW1" s="324"/>
      <c r="BX1" s="324" t="s">
        <v>370</v>
      </c>
      <c r="BY1" s="324"/>
      <c r="BZ1" s="324"/>
      <c r="CA1" s="324"/>
      <c r="CB1" s="324"/>
      <c r="CC1" s="324"/>
      <c r="CD1" s="324"/>
      <c r="CE1" s="324"/>
      <c r="CF1" s="324"/>
      <c r="CG1" s="324"/>
      <c r="CH1" s="324"/>
      <c r="CI1" s="324" t="s">
        <v>371</v>
      </c>
      <c r="CJ1" s="324"/>
      <c r="CK1" s="324"/>
      <c r="CL1" s="324"/>
      <c r="CM1" s="324"/>
      <c r="CN1" s="324"/>
      <c r="CO1" s="324"/>
      <c r="CP1" s="324"/>
      <c r="CQ1" s="324"/>
      <c r="CR1" s="324"/>
      <c r="CS1" s="324"/>
      <c r="CT1" s="327" t="s">
        <v>374</v>
      </c>
      <c r="CU1" s="329" t="s">
        <v>375</v>
      </c>
      <c r="CV1" s="331" t="s">
        <v>376</v>
      </c>
      <c r="CW1" s="331" t="s">
        <v>377</v>
      </c>
      <c r="CX1" s="331" t="s">
        <v>378</v>
      </c>
      <c r="CY1" s="333" t="s">
        <v>345</v>
      </c>
      <c r="CZ1" s="335" t="s">
        <v>372</v>
      </c>
      <c r="DA1" s="325" t="s">
        <v>373</v>
      </c>
      <c r="DB1" s="331" t="s">
        <v>379</v>
      </c>
      <c r="DC1" s="331" t="s">
        <v>378</v>
      </c>
      <c r="DD1" s="333" t="s">
        <v>345</v>
      </c>
      <c r="DE1" s="335" t="s">
        <v>372</v>
      </c>
      <c r="DF1" s="325" t="s">
        <v>373</v>
      </c>
      <c r="DG1" s="331" t="s">
        <v>380</v>
      </c>
      <c r="DH1" s="331" t="s">
        <v>378</v>
      </c>
      <c r="DI1" s="333" t="s">
        <v>345</v>
      </c>
      <c r="DJ1" s="335" t="s">
        <v>372</v>
      </c>
      <c r="DK1" s="325" t="s">
        <v>373</v>
      </c>
      <c r="DL1" s="331" t="s">
        <v>381</v>
      </c>
      <c r="DM1" s="331" t="s">
        <v>378</v>
      </c>
      <c r="DN1" s="333" t="s">
        <v>345</v>
      </c>
      <c r="DO1" s="335" t="s">
        <v>372</v>
      </c>
      <c r="DP1" s="325" t="s">
        <v>373</v>
      </c>
      <c r="DQ1" s="331" t="s">
        <v>382</v>
      </c>
      <c r="DR1" s="331" t="s">
        <v>378</v>
      </c>
      <c r="DS1" s="333" t="s">
        <v>345</v>
      </c>
      <c r="DT1" s="335" t="s">
        <v>372</v>
      </c>
      <c r="DU1" s="325" t="s">
        <v>373</v>
      </c>
    </row>
    <row r="2" spans="1:125" x14ac:dyDescent="0.2">
      <c r="A2" s="322"/>
      <c r="B2" s="322"/>
      <c r="C2" s="322"/>
      <c r="D2" s="322"/>
      <c r="E2" s="323"/>
      <c r="F2" s="323"/>
      <c r="G2" s="323"/>
      <c r="H2" s="323"/>
      <c r="I2" s="34" t="s">
        <v>347</v>
      </c>
      <c r="J2" s="34" t="s">
        <v>344</v>
      </c>
      <c r="K2" s="34" t="s">
        <v>348</v>
      </c>
      <c r="L2" s="34" t="s">
        <v>346</v>
      </c>
      <c r="M2" s="34" t="s">
        <v>349</v>
      </c>
      <c r="N2" s="34" t="s">
        <v>350</v>
      </c>
      <c r="O2" s="34" t="s">
        <v>351</v>
      </c>
      <c r="P2" s="34" t="s">
        <v>352</v>
      </c>
      <c r="Q2" s="34" t="s">
        <v>353</v>
      </c>
      <c r="R2" s="34" t="s">
        <v>354</v>
      </c>
      <c r="S2" s="34" t="s">
        <v>355</v>
      </c>
      <c r="T2" s="34" t="s">
        <v>356</v>
      </c>
      <c r="U2" s="34" t="s">
        <v>357</v>
      </c>
      <c r="V2" s="34" t="s">
        <v>358</v>
      </c>
      <c r="W2" s="34">
        <v>8</v>
      </c>
      <c r="X2" s="34" t="s">
        <v>359</v>
      </c>
      <c r="Y2" s="34" t="s">
        <v>360</v>
      </c>
      <c r="Z2" s="34" t="s">
        <v>361</v>
      </c>
      <c r="AA2" s="34" t="s">
        <v>362</v>
      </c>
      <c r="AB2" s="34" t="s">
        <v>363</v>
      </c>
      <c r="AC2" s="34" t="s">
        <v>364</v>
      </c>
      <c r="AD2" s="34">
        <v>1</v>
      </c>
      <c r="AE2" s="34">
        <v>2</v>
      </c>
      <c r="AF2" s="34">
        <v>3</v>
      </c>
      <c r="AG2" s="34">
        <v>4</v>
      </c>
      <c r="AH2" s="34">
        <v>5</v>
      </c>
      <c r="AI2" s="34">
        <v>6</v>
      </c>
      <c r="AJ2" s="34">
        <v>7</v>
      </c>
      <c r="AK2" s="34">
        <v>8</v>
      </c>
      <c r="AL2" s="34" t="s">
        <v>363</v>
      </c>
      <c r="AM2" s="34">
        <v>1</v>
      </c>
      <c r="AN2" s="34">
        <v>2</v>
      </c>
      <c r="AO2" s="34">
        <v>3</v>
      </c>
      <c r="AP2" s="34">
        <v>4</v>
      </c>
      <c r="AQ2" s="34">
        <v>5</v>
      </c>
      <c r="AR2" s="34">
        <v>6</v>
      </c>
      <c r="AS2" s="34">
        <v>7</v>
      </c>
      <c r="AT2" s="34">
        <v>8</v>
      </c>
      <c r="AU2" s="34" t="s">
        <v>363</v>
      </c>
      <c r="AV2" s="34">
        <v>1</v>
      </c>
      <c r="AW2" s="34">
        <v>2</v>
      </c>
      <c r="AX2" s="34">
        <v>3</v>
      </c>
      <c r="AY2" s="34">
        <v>4</v>
      </c>
      <c r="AZ2" s="34">
        <v>5</v>
      </c>
      <c r="BA2" s="34">
        <v>6</v>
      </c>
      <c r="BB2" s="34">
        <v>7</v>
      </c>
      <c r="BC2" s="34">
        <v>8</v>
      </c>
      <c r="BD2" s="34">
        <v>9</v>
      </c>
      <c r="BE2" s="34">
        <v>10</v>
      </c>
      <c r="BF2" s="34" t="s">
        <v>363</v>
      </c>
      <c r="BG2" s="34">
        <v>11</v>
      </c>
      <c r="BH2" s="34">
        <v>12</v>
      </c>
      <c r="BI2" s="34">
        <v>13</v>
      </c>
      <c r="BJ2" s="34">
        <v>14</v>
      </c>
      <c r="BK2" s="34">
        <v>15</v>
      </c>
      <c r="BL2" s="34">
        <v>16</v>
      </c>
      <c r="BM2" s="34">
        <v>17</v>
      </c>
      <c r="BN2" s="34">
        <v>18</v>
      </c>
      <c r="BO2" s="34" t="s">
        <v>363</v>
      </c>
      <c r="BP2" s="34">
        <v>19</v>
      </c>
      <c r="BQ2" s="34">
        <v>20</v>
      </c>
      <c r="BR2" s="34">
        <v>21</v>
      </c>
      <c r="BS2" s="34">
        <v>22</v>
      </c>
      <c r="BT2" s="34">
        <v>23</v>
      </c>
      <c r="BU2" s="34">
        <v>24</v>
      </c>
      <c r="BV2" s="34">
        <v>25</v>
      </c>
      <c r="BW2" s="34" t="s">
        <v>363</v>
      </c>
      <c r="BX2" s="34">
        <v>26</v>
      </c>
      <c r="BY2" s="34">
        <v>27</v>
      </c>
      <c r="BZ2" s="34">
        <v>28</v>
      </c>
      <c r="CA2" s="34">
        <v>29</v>
      </c>
      <c r="CB2" s="34">
        <v>30</v>
      </c>
      <c r="CC2" s="34">
        <v>31</v>
      </c>
      <c r="CD2" s="34">
        <v>32</v>
      </c>
      <c r="CE2" s="34">
        <v>33</v>
      </c>
      <c r="CF2" s="34">
        <v>34</v>
      </c>
      <c r="CG2" s="34">
        <v>35</v>
      </c>
      <c r="CH2" s="34" t="s">
        <v>363</v>
      </c>
      <c r="CI2" s="34">
        <v>36</v>
      </c>
      <c r="CJ2" s="34">
        <v>37</v>
      </c>
      <c r="CK2" s="34">
        <v>38</v>
      </c>
      <c r="CL2" s="34">
        <v>39</v>
      </c>
      <c r="CM2" s="34">
        <v>40</v>
      </c>
      <c r="CN2" s="34">
        <v>41</v>
      </c>
      <c r="CO2" s="34">
        <v>42</v>
      </c>
      <c r="CP2" s="34">
        <v>43</v>
      </c>
      <c r="CQ2" s="34"/>
      <c r="CR2" s="34">
        <v>44</v>
      </c>
      <c r="CS2" s="34" t="s">
        <v>363</v>
      </c>
      <c r="CT2" s="328"/>
      <c r="CU2" s="330"/>
      <c r="CV2" s="332"/>
      <c r="CW2" s="332"/>
      <c r="CX2" s="332"/>
      <c r="CY2" s="334"/>
      <c r="CZ2" s="336"/>
      <c r="DA2" s="326"/>
      <c r="DB2" s="332"/>
      <c r="DC2" s="332"/>
      <c r="DD2" s="334"/>
      <c r="DE2" s="336"/>
      <c r="DF2" s="326"/>
      <c r="DG2" s="332"/>
      <c r="DH2" s="332"/>
      <c r="DI2" s="334"/>
      <c r="DJ2" s="336"/>
      <c r="DK2" s="326"/>
      <c r="DL2" s="332"/>
      <c r="DM2" s="332"/>
      <c r="DN2" s="334"/>
      <c r="DO2" s="336"/>
      <c r="DP2" s="326"/>
      <c r="DQ2" s="332"/>
      <c r="DR2" s="332"/>
      <c r="DS2" s="334"/>
      <c r="DT2" s="336"/>
      <c r="DU2" s="326"/>
    </row>
    <row r="3" spans="1:125" x14ac:dyDescent="0.2">
      <c r="A3" s="35">
        <f>Intestazione!C3</f>
        <v>0</v>
      </c>
      <c r="B3" s="35">
        <f>Intestazione!C4</f>
        <v>0</v>
      </c>
      <c r="C3" s="35">
        <f>Intestazione!C6</f>
        <v>0</v>
      </c>
      <c r="D3" s="35">
        <f>Intestazione!C38</f>
        <v>0</v>
      </c>
      <c r="E3" s="73">
        <f>Intestazione!D8</f>
        <v>0</v>
      </c>
      <c r="F3" s="73">
        <f>Intestazione!D9</f>
        <v>0</v>
      </c>
      <c r="G3" s="73">
        <f>Intestazione!D10</f>
        <v>0</v>
      </c>
      <c r="H3" s="73">
        <f>Intestazione!D11</f>
        <v>0</v>
      </c>
      <c r="I3" s="34">
        <v>0</v>
      </c>
      <c r="J3" s="34">
        <v>0</v>
      </c>
      <c r="K3" s="34">
        <v>0</v>
      </c>
      <c r="L3" s="34">
        <v>0</v>
      </c>
      <c r="M3" s="34">
        <v>0</v>
      </c>
      <c r="N3" s="34">
        <v>0</v>
      </c>
      <c r="O3" s="34">
        <v>0</v>
      </c>
      <c r="P3" s="34">
        <v>0</v>
      </c>
      <c r="Q3" s="34">
        <v>0</v>
      </c>
      <c r="R3" s="34">
        <v>0</v>
      </c>
      <c r="S3" s="34">
        <v>0</v>
      </c>
      <c r="T3" s="34">
        <v>0</v>
      </c>
      <c r="U3" s="34">
        <v>0</v>
      </c>
      <c r="V3" s="34">
        <v>0</v>
      </c>
      <c r="W3" s="34">
        <v>0</v>
      </c>
      <c r="X3" s="34">
        <v>0</v>
      </c>
      <c r="Y3" s="34">
        <v>0</v>
      </c>
      <c r="Z3" s="34">
        <v>0</v>
      </c>
      <c r="AA3" s="34">
        <v>0</v>
      </c>
      <c r="AB3" s="34">
        <v>0</v>
      </c>
      <c r="AC3" s="34">
        <v>0</v>
      </c>
      <c r="AD3" s="34">
        <f>'A - Ambiente di Lavoro'!AD6</f>
        <v>0</v>
      </c>
      <c r="AE3" s="34">
        <f>'A - Ambiente di Lavoro'!AD11</f>
        <v>0</v>
      </c>
      <c r="AF3" s="34">
        <f>'A - Ambiente di Lavoro'!AD16</f>
        <v>0</v>
      </c>
      <c r="AG3" s="34">
        <f>'A - Ambiente di Lavoro'!AD21</f>
        <v>0</v>
      </c>
      <c r="AH3" s="34">
        <f>'A - Ambiente di Lavoro'!AD26</f>
        <v>0</v>
      </c>
      <c r="AI3" s="34">
        <f>'A - Ambiente di Lavoro'!AD31</f>
        <v>0</v>
      </c>
      <c r="AJ3" s="34">
        <f>'A - Ambiente di Lavoro'!AD36</f>
        <v>0</v>
      </c>
      <c r="AK3" s="34">
        <f>'A - Ambiente di Lavoro'!AD41</f>
        <v>0</v>
      </c>
      <c r="AL3" s="34">
        <f>'A - Ambiente di Lavoro'!Q47</f>
        <v>0</v>
      </c>
      <c r="AM3" s="34">
        <f>'B - Contesto del lavoro'!AE6</f>
        <v>0</v>
      </c>
      <c r="AN3" s="34">
        <f>'B - Contesto del lavoro'!AE11</f>
        <v>0</v>
      </c>
      <c r="AO3" s="34">
        <f>'B - Contesto del lavoro'!AE16</f>
        <v>0</v>
      </c>
      <c r="AP3" s="34">
        <f>'B - Contesto del lavoro'!AE21</f>
        <v>0</v>
      </c>
      <c r="AQ3" s="34">
        <f>'B - Contesto del lavoro'!AE26</f>
        <v>0</v>
      </c>
      <c r="AR3" s="34">
        <f>'B - Contesto del lavoro'!AE31</f>
        <v>0</v>
      </c>
      <c r="AS3" s="34">
        <f>'B - Contesto del lavoro'!AE36</f>
        <v>0</v>
      </c>
      <c r="AT3" s="34">
        <f>'B - Contesto del lavoro'!AE41</f>
        <v>0</v>
      </c>
      <c r="AU3" s="34">
        <f>'B - Contesto del lavoro'!Q47</f>
        <v>0</v>
      </c>
      <c r="AV3" s="34">
        <f>'C1 - Insegnanti'!AE6</f>
        <v>0</v>
      </c>
      <c r="AW3" s="34">
        <f>'C1 - Insegnanti'!AE11</f>
        <v>0</v>
      </c>
      <c r="AX3" s="34">
        <f>'C1 - Insegnanti'!AE16</f>
        <v>0</v>
      </c>
      <c r="AY3" s="34">
        <f>'C1 - Insegnanti'!AE21</f>
        <v>0</v>
      </c>
      <c r="AZ3" s="34">
        <f>'C1 - Insegnanti'!AE26</f>
        <v>0</v>
      </c>
      <c r="BA3" s="34">
        <f>'C1 - Insegnanti'!AE31</f>
        <v>0</v>
      </c>
      <c r="BB3" s="34">
        <f>'C1 - Insegnanti'!AE36</f>
        <v>0</v>
      </c>
      <c r="BC3" s="34">
        <f>'C1 - Insegnanti'!AE41</f>
        <v>0</v>
      </c>
      <c r="BD3" s="34">
        <f>'C1 - Insegnanti'!AE46</f>
        <v>0</v>
      </c>
      <c r="BE3" s="34">
        <f>'C1 - Insegnanti'!AE51</f>
        <v>0</v>
      </c>
      <c r="BF3" s="34">
        <f>'C1 - Insegnanti'!Q57</f>
        <v>0</v>
      </c>
      <c r="BG3" s="34">
        <f>'C2 - Amministrativi'!AF6</f>
        <v>0</v>
      </c>
      <c r="BH3" s="34">
        <f>'C2 - Amministrativi'!AF11</f>
        <v>0</v>
      </c>
      <c r="BI3" s="34">
        <f>'C2 - Amministrativi'!AF16</f>
        <v>0</v>
      </c>
      <c r="BJ3" s="34">
        <f>'C2 - Amministrativi'!AF21</f>
        <v>0</v>
      </c>
      <c r="BK3" s="34">
        <f>'C2 - Amministrativi'!AF26</f>
        <v>0</v>
      </c>
      <c r="BL3" s="34">
        <f>'C2 - Amministrativi'!AF31</f>
        <v>0</v>
      </c>
      <c r="BM3" s="34">
        <f>'C2 - Amministrativi'!AF36</f>
        <v>0</v>
      </c>
      <c r="BN3" s="34">
        <f>'C2 - Amministrativi'!AF41</f>
        <v>0</v>
      </c>
      <c r="BO3" s="34">
        <f>'C2 - Amministrativi'!Q47</f>
        <v>0</v>
      </c>
      <c r="BP3" s="34">
        <f>'C3 - Ausiliari'!AG6</f>
        <v>0</v>
      </c>
      <c r="BQ3" s="34">
        <f>'C3 - Ausiliari'!AG11</f>
        <v>0</v>
      </c>
      <c r="BR3" s="34">
        <f>'C3 - Ausiliari'!AG16</f>
        <v>0</v>
      </c>
      <c r="BS3" s="34">
        <f>'C3 - Ausiliari'!AG21</f>
        <v>0</v>
      </c>
      <c r="BT3" s="34">
        <f>'C3 - Ausiliari'!AG26</f>
        <v>0</v>
      </c>
      <c r="BU3" s="34">
        <f>'C3 - Ausiliari'!AG31</f>
        <v>0</v>
      </c>
      <c r="BV3" s="34">
        <f>'C3 - Ausiliari'!AG36</f>
        <v>0</v>
      </c>
      <c r="BW3" s="34">
        <f>'C3 - Ausiliari'!Q42</f>
        <v>0</v>
      </c>
      <c r="BX3" s="34">
        <f>'C4 - Tecnici'!AE5</f>
        <v>0</v>
      </c>
      <c r="BY3" s="34">
        <f>'C4 - Tecnici'!AE10</f>
        <v>0</v>
      </c>
      <c r="BZ3" s="34">
        <f>'C4 - Tecnici'!AE15</f>
        <v>0</v>
      </c>
      <c r="CA3" s="34">
        <f>'C4 - Tecnici'!AE20</f>
        <v>0</v>
      </c>
      <c r="CB3" s="34">
        <f>'C4 - Tecnici'!AE25</f>
        <v>0</v>
      </c>
      <c r="CC3" s="34">
        <f>'C4 - Tecnici'!AE30</f>
        <v>0</v>
      </c>
      <c r="CD3" s="34">
        <f>'C4 - Tecnici'!AE35</f>
        <v>0</v>
      </c>
      <c r="CE3" s="34">
        <f>'C4 - Tecnici'!AE40</f>
        <v>0</v>
      </c>
      <c r="CF3" s="34">
        <f>'C4 - Tecnici'!AE45</f>
        <v>0</v>
      </c>
      <c r="CG3" s="34">
        <f>'C4 - Tecnici'!AE50</f>
        <v>0</v>
      </c>
      <c r="CH3" s="34">
        <f>'C4 - Tecnici'!Q56</f>
        <v>0</v>
      </c>
      <c r="CI3" s="34">
        <f>'C5 - Coordinatori'!AE6</f>
        <v>0</v>
      </c>
      <c r="CJ3" s="34">
        <f>'C5 - Coordinatori'!AE11</f>
        <v>0</v>
      </c>
      <c r="CK3" s="34">
        <f>'C5 - Coordinatori'!AE16</f>
        <v>0</v>
      </c>
      <c r="CL3" s="34">
        <f>'C5 - Coordinatori'!AE21</f>
        <v>0</v>
      </c>
      <c r="CM3" s="34">
        <f>'C5 - Coordinatori'!AE26</f>
        <v>0</v>
      </c>
      <c r="CN3" s="34">
        <f>'C5 - Coordinatori'!AE31</f>
        <v>0</v>
      </c>
      <c r="CO3" s="34">
        <f>'C5 - Coordinatori'!AE36</f>
        <v>0</v>
      </c>
      <c r="CP3" s="34">
        <f>'C5 - Coordinatori'!AE41</f>
        <v>0</v>
      </c>
      <c r="CQ3" s="34"/>
      <c r="CR3" s="34">
        <f>'C5 - Coordinatori'!AE46</f>
        <v>0</v>
      </c>
      <c r="CS3" s="34">
        <f>'C5 - Coordinatori'!Q52</f>
        <v>0</v>
      </c>
      <c r="CT3" s="34">
        <v>10</v>
      </c>
      <c r="CU3" s="34">
        <f>'Risultati 2'!D10</f>
        <v>0</v>
      </c>
      <c r="CV3" s="34">
        <f>'Risultati 2'!D11</f>
        <v>0</v>
      </c>
      <c r="CW3" s="34">
        <f>'Risultati 2'!D12</f>
        <v>0</v>
      </c>
      <c r="CX3" s="34">
        <f>'Risultati 2'!D13</f>
        <v>10</v>
      </c>
      <c r="CY3" s="36" t="str">
        <f>'Risultati 2'!C16</f>
        <v>X</v>
      </c>
      <c r="CZ3" s="37" t="str">
        <f>'Risultati 2'!C17</f>
        <v/>
      </c>
      <c r="DA3" s="38" t="str">
        <f>'Risultati 2'!C18</f>
        <v/>
      </c>
      <c r="DB3" s="34">
        <f>'Risultati 2'!D28</f>
        <v>0</v>
      </c>
      <c r="DC3" s="34">
        <f>'Risultati 2'!D29</f>
        <v>10</v>
      </c>
      <c r="DD3" s="36" t="str">
        <f>'Risultati 2'!C33</f>
        <v>X</v>
      </c>
      <c r="DE3" s="37" t="str">
        <f>'Risultati 2'!C34</f>
        <v/>
      </c>
      <c r="DF3" s="38" t="str">
        <f>'Risultati 2'!C35</f>
        <v/>
      </c>
      <c r="DG3" s="34">
        <f>'Risultati 2'!D48</f>
        <v>0</v>
      </c>
      <c r="DH3" s="34">
        <f>'Risultati 2'!D49</f>
        <v>10</v>
      </c>
      <c r="DI3" s="36" t="str">
        <f>'Risultati 2'!C53</f>
        <v>X</v>
      </c>
      <c r="DJ3" s="37" t="str">
        <f>'Risultati 2'!C54</f>
        <v/>
      </c>
      <c r="DK3" s="38" t="str">
        <f>'Risultati 2'!C55</f>
        <v/>
      </c>
      <c r="DL3" s="34">
        <f>'Risultati 2'!D67</f>
        <v>0</v>
      </c>
      <c r="DM3" s="34">
        <f>'Risultati 2'!D68</f>
        <v>10</v>
      </c>
      <c r="DN3" s="36" t="str">
        <f>'Risultati 2'!C72</f>
        <v>X</v>
      </c>
      <c r="DO3" s="37" t="str">
        <f>'Risultati 2'!C73</f>
        <v/>
      </c>
      <c r="DP3" s="38" t="str">
        <f>'Risultati 2'!C74</f>
        <v/>
      </c>
      <c r="DQ3" s="34">
        <f>'Risultati 2'!D88</f>
        <v>0</v>
      </c>
      <c r="DR3" s="34">
        <f>'Risultati 2'!D89</f>
        <v>10</v>
      </c>
      <c r="DS3" s="36" t="str">
        <f>'Risultati 2'!C93</f>
        <v>X</v>
      </c>
      <c r="DT3" s="37" t="str">
        <f>'Risultati 2'!C94</f>
        <v/>
      </c>
      <c r="DU3" s="38" t="str">
        <f>'Risultati 2'!C95</f>
        <v/>
      </c>
    </row>
    <row r="8" spans="1:125" x14ac:dyDescent="0.2">
      <c r="CX8" s="329"/>
      <c r="CY8" s="329"/>
      <c r="CZ8" s="329"/>
      <c r="DA8" s="329"/>
      <c r="DB8" s="329"/>
      <c r="DC8" s="329"/>
      <c r="DD8" s="329"/>
      <c r="DE8" s="329"/>
      <c r="DF8" s="329"/>
      <c r="DG8" s="329"/>
      <c r="DH8" s="329"/>
      <c r="DI8" s="329"/>
      <c r="DJ8" s="329"/>
      <c r="DK8" s="329"/>
      <c r="DL8" s="329"/>
      <c r="DM8" s="329"/>
      <c r="DN8" s="329"/>
      <c r="DO8" s="329"/>
      <c r="DP8" s="329"/>
      <c r="DQ8" s="329"/>
    </row>
    <row r="9" spans="1:125" x14ac:dyDescent="0.2">
      <c r="CX9" s="329"/>
      <c r="CY9" s="329"/>
      <c r="CZ9" s="329"/>
      <c r="DA9" s="329"/>
      <c r="DB9" s="329"/>
      <c r="DC9" s="329"/>
      <c r="DD9" s="329"/>
      <c r="DE9" s="329"/>
      <c r="DF9" s="329"/>
      <c r="DG9" s="329"/>
      <c r="DH9" s="329"/>
      <c r="DI9" s="329"/>
      <c r="DJ9" s="329"/>
      <c r="DK9" s="329"/>
      <c r="DL9" s="329"/>
      <c r="DM9" s="329"/>
      <c r="DN9" s="329"/>
      <c r="DO9" s="329"/>
      <c r="DP9" s="329"/>
      <c r="DQ9" s="329"/>
    </row>
    <row r="10" spans="1:125" x14ac:dyDescent="0.2">
      <c r="DN10" s="33"/>
    </row>
  </sheetData>
  <sheetProtection sheet="1" objects="1" scenarios="1"/>
  <mergeCells count="64">
    <mergeCell ref="AM1:AU1"/>
    <mergeCell ref="AV1:BF1"/>
    <mergeCell ref="BG1:BO1"/>
    <mergeCell ref="BP1:BW1"/>
    <mergeCell ref="AD1:AL1"/>
    <mergeCell ref="E1:E2"/>
    <mergeCell ref="F1:F2"/>
    <mergeCell ref="G1:G2"/>
    <mergeCell ref="I1:AC1"/>
    <mergeCell ref="H1:H2"/>
    <mergeCell ref="BX1:CH1"/>
    <mergeCell ref="DA1:DA2"/>
    <mergeCell ref="DB1:DB2"/>
    <mergeCell ref="DC1:DC2"/>
    <mergeCell ref="DD1:DD2"/>
    <mergeCell ref="CY1:CY2"/>
    <mergeCell ref="CX1:CX2"/>
    <mergeCell ref="CI1:CS1"/>
    <mergeCell ref="CT1:CT2"/>
    <mergeCell ref="CU1:CU2"/>
    <mergeCell ref="CV1:CV2"/>
    <mergeCell ref="CW1:CW2"/>
    <mergeCell ref="DL1:DL2"/>
    <mergeCell ref="DM1:DM2"/>
    <mergeCell ref="DN1:DN2"/>
    <mergeCell ref="DO1:DO2"/>
    <mergeCell ref="DF1:DF2"/>
    <mergeCell ref="DG1:DG2"/>
    <mergeCell ref="DH1:DH2"/>
    <mergeCell ref="DI1:DI2"/>
    <mergeCell ref="DJ1:DJ2"/>
    <mergeCell ref="DK1:DK2"/>
    <mergeCell ref="DR1:DR2"/>
    <mergeCell ref="DS1:DS2"/>
    <mergeCell ref="DT1:DT2"/>
    <mergeCell ref="DU1:DU2"/>
    <mergeCell ref="DP1:DP2"/>
    <mergeCell ref="DQ1:DQ2"/>
    <mergeCell ref="DH8:DH9"/>
    <mergeCell ref="DP8:DP9"/>
    <mergeCell ref="DQ8:DQ9"/>
    <mergeCell ref="DJ8:DJ9"/>
    <mergeCell ref="DK8:DK9"/>
    <mergeCell ref="DL8:DL9"/>
    <mergeCell ref="DM8:DM9"/>
    <mergeCell ref="DN8:DN9"/>
    <mergeCell ref="DO8:DO9"/>
    <mergeCell ref="DI8:DI9"/>
    <mergeCell ref="A1:A2"/>
    <mergeCell ref="B1:B2"/>
    <mergeCell ref="C1:C2"/>
    <mergeCell ref="D1:D2"/>
    <mergeCell ref="DG8:DG9"/>
    <mergeCell ref="CX8:CX9"/>
    <mergeCell ref="CY8:CY9"/>
    <mergeCell ref="CZ8:CZ9"/>
    <mergeCell ref="DA8:DA9"/>
    <mergeCell ref="DB8:DB9"/>
    <mergeCell ref="DC8:DC9"/>
    <mergeCell ref="DE1:DE2"/>
    <mergeCell ref="DD8:DD9"/>
    <mergeCell ref="DE8:DE9"/>
    <mergeCell ref="DF8:DF9"/>
    <mergeCell ref="CZ1:CZ2"/>
  </mergeCell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15</vt:i4>
      </vt:variant>
      <vt:variant>
        <vt:lpstr>Intervalli denominati</vt:lpstr>
      </vt:variant>
      <vt:variant>
        <vt:i4>12</vt:i4>
      </vt:variant>
    </vt:vector>
  </HeadingPairs>
  <TitlesOfParts>
    <vt:vector size="27" baseType="lpstr">
      <vt:lpstr>Istruzioni</vt:lpstr>
      <vt:lpstr>Intestazione</vt:lpstr>
      <vt:lpstr>Inserimento Dati</vt:lpstr>
      <vt:lpstr>Griglia Dati Oggettivi</vt:lpstr>
      <vt:lpstr>A - Ambiente di Lavoro</vt:lpstr>
      <vt:lpstr>B - Contesto del lavoro</vt:lpstr>
      <vt:lpstr>C1 - Insegnanti</vt:lpstr>
      <vt:lpstr>C2 - Amministrativi</vt:lpstr>
      <vt:lpstr>C3 - Ausiliari</vt:lpstr>
      <vt:lpstr>C4 - Tecnici</vt:lpstr>
      <vt:lpstr>C5 - Coordinatori</vt:lpstr>
      <vt:lpstr>Risultati</vt:lpstr>
      <vt:lpstr>dati</vt:lpstr>
      <vt:lpstr>Risultati 2</vt:lpstr>
      <vt:lpstr>dati 2</vt:lpstr>
      <vt:lpstr>'A - Ambiente di Lavoro'!Area_stampa</vt:lpstr>
      <vt:lpstr>'B - Contesto del lavoro'!Area_stampa</vt:lpstr>
      <vt:lpstr>'C1 - Insegnanti'!Area_stampa</vt:lpstr>
      <vt:lpstr>'C2 - Amministrativi'!Area_stampa</vt:lpstr>
      <vt:lpstr>'C3 - Ausiliari'!Area_stampa</vt:lpstr>
      <vt:lpstr>'C4 - Tecnici'!Area_stampa</vt:lpstr>
      <vt:lpstr>'C5 - Coordinatori'!Area_stampa</vt:lpstr>
      <vt:lpstr>'Griglia Dati Oggettivi'!Area_stampa</vt:lpstr>
      <vt:lpstr>'Inserimento Dati'!Area_stampa</vt:lpstr>
      <vt:lpstr>Intestazione!Area_stampa</vt:lpstr>
      <vt:lpstr>Risultati!Area_stampa</vt:lpstr>
      <vt:lpstr>'Risultati 2'!Area_stampa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Andrea Serpelloni</cp:lastModifiedBy>
  <dcterms:created xsi:type="dcterms:W3CDTF">2023-07-17T09:45:36Z</dcterms:created>
  <dcterms:modified xsi:type="dcterms:W3CDTF">2025-06-30T11:59:44Z</dcterms:modified>
</cp:coreProperties>
</file>